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35" windowWidth="12120" windowHeight="8325" activeTab="0"/>
  </bookViews>
  <sheets>
    <sheet name="C01_001" sheetId="1" r:id="rId1"/>
    <sheet name="C01_002" sheetId="2" r:id="rId2"/>
    <sheet name="DATOS C01-002 2020=2021" sheetId="3" r:id="rId3"/>
    <sheet name="datos c01-001 2019 = 2020" sheetId="4" r:id="rId4"/>
    <sheet name="DATOS C01_001 Y C01_002" sheetId="5" r:id="rId5"/>
  </sheets>
  <definedNames>
    <definedName name="_xlnm.Print_Area" localSheetId="0">'C01_001'!$A$1:$J$15</definedName>
    <definedName name="_xlnm.Print_Area" localSheetId="1">'C01_002'!$A$1:$J$34</definedName>
  </definedNames>
  <calcPr fullCalcOnLoad="1"/>
</workbook>
</file>

<file path=xl/comments1.xml><?xml version="1.0" encoding="utf-8"?>
<comments xmlns="http://schemas.openxmlformats.org/spreadsheetml/2006/main">
  <authors>
    <author>PwC</author>
  </authors>
  <commentList>
    <comment ref="F6" authorId="0">
      <text>
        <r>
          <rPr>
            <b/>
            <sz val="8"/>
            <rFont val="Tahoma"/>
            <family val="2"/>
          </rPr>
          <t>PwC:</t>
        </r>
        <r>
          <rPr>
            <sz val="8"/>
            <rFont val="Tahoma"/>
            <family val="2"/>
          </rPr>
          <t xml:space="preserve">
</t>
        </r>
        <r>
          <rPr>
            <sz val="10"/>
            <rFont val="Tahoma"/>
            <family val="2"/>
          </rPr>
          <t>Corresponde al nombre a o la expresión que identifica el indicador</t>
        </r>
      </text>
    </comment>
    <comment ref="I7" authorId="0">
      <text>
        <r>
          <rPr>
            <b/>
            <sz val="8"/>
            <rFont val="Tahoma"/>
            <family val="2"/>
          </rPr>
          <t>PwC:</t>
        </r>
        <r>
          <rPr>
            <sz val="8"/>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text>
        <r>
          <rPr>
            <b/>
            <sz val="8"/>
            <rFont val="Tahoma"/>
            <family val="2"/>
          </rPr>
          <t>PwC:</t>
        </r>
        <r>
          <rPr>
            <sz val="8"/>
            <rFont val="Tahoma"/>
            <family val="2"/>
          </rPr>
          <t xml:space="preserve">
INCLUYE:
</t>
        </r>
        <r>
          <rPr>
            <sz val="10"/>
            <rFont val="Tahoma"/>
            <family val="2"/>
          </rPr>
          <t>Qué se espera obtener del indicador?
Cuál es su finalidad?
Qué busca medir? 
Qué uso se espera dar?</t>
        </r>
        <r>
          <rPr>
            <sz val="8"/>
            <rFont val="Tahoma"/>
            <family val="2"/>
          </rPr>
          <t xml:space="preserve">
</t>
        </r>
      </text>
    </comment>
    <comment ref="H9" authorId="0">
      <text>
        <r>
          <rPr>
            <b/>
            <sz val="8"/>
            <rFont val="Tahoma"/>
            <family val="2"/>
          </rPr>
          <t>PwC:</t>
        </r>
        <r>
          <rPr>
            <sz val="8"/>
            <rFont val="Tahoma"/>
            <family val="2"/>
          </rPr>
          <t xml:space="preserve">
INCLUYE:
</t>
        </r>
        <r>
          <rPr>
            <sz val="10"/>
            <rFont val="Tahoma"/>
            <family val="2"/>
          </rPr>
          <t>Por qué es importante su construcción y análisis ?
Por qué el indicador es adecuado para cumplir el objetivo qué se espera de el?</t>
        </r>
      </text>
    </comment>
    <comment ref="B10" authorId="0">
      <text>
        <r>
          <rPr>
            <b/>
            <sz val="8"/>
            <rFont val="Tahoma"/>
            <family val="2"/>
          </rPr>
          <t>PwC:</t>
        </r>
        <r>
          <rPr>
            <sz val="8"/>
            <rFont val="Tahoma"/>
            <family val="2"/>
          </rPr>
          <t xml:space="preserve">
INCLUYE:
</t>
        </r>
        <r>
          <rPr>
            <sz val="10"/>
            <rFont val="Tahoma"/>
            <family val="2"/>
          </rPr>
          <t>Cómo se mide el indicador?
Cómo de expresa el indicador?
Esta puede ser:  porcentaje, razón, etc.</t>
        </r>
        <r>
          <rPr>
            <sz val="8"/>
            <rFont val="Tahoma"/>
            <family val="2"/>
          </rPr>
          <t xml:space="preserve">
</t>
        </r>
      </text>
    </comment>
    <comment ref="H10" authorId="0">
      <text>
        <r>
          <rPr>
            <b/>
            <sz val="8"/>
            <rFont val="Tahoma"/>
            <family val="2"/>
          </rPr>
          <t>PwC:</t>
        </r>
        <r>
          <rPr>
            <sz val="8"/>
            <rFont val="Tahoma"/>
            <family val="2"/>
          </rPr>
          <t xml:space="preserve">
INCLUYE:
</t>
        </r>
        <r>
          <rPr>
            <sz val="10"/>
            <rFont val="Tahoma"/>
            <family val="2"/>
          </rPr>
          <t xml:space="preserve">Cuáles son las variables que componen el indicador?
Cuál es el concepto de estas variables? </t>
        </r>
        <r>
          <rPr>
            <sz val="8"/>
            <rFont val="Tahoma"/>
            <family val="2"/>
          </rPr>
          <t xml:space="preserve">
</t>
        </r>
      </text>
    </comment>
    <comment ref="B11" authorId="0">
      <text>
        <r>
          <rPr>
            <b/>
            <sz val="8"/>
            <rFont val="Tahoma"/>
            <family val="2"/>
          </rPr>
          <t>PwC:</t>
        </r>
        <r>
          <rPr>
            <sz val="8"/>
            <rFont val="Tahoma"/>
            <family val="2"/>
          </rPr>
          <t xml:space="preserve">
INCLUYE:
</t>
        </r>
        <r>
          <rPr>
            <sz val="10"/>
            <rFont val="Tahoma"/>
            <family val="2"/>
          </rPr>
          <t>Fórmula de construcción del indicador</t>
        </r>
      </text>
    </comment>
    <comment ref="H11" authorId="0">
      <text>
        <r>
          <rPr>
            <b/>
            <sz val="8"/>
            <rFont val="Tahoma"/>
            <family val="2"/>
          </rPr>
          <t>PwC:</t>
        </r>
        <r>
          <rPr>
            <sz val="8"/>
            <rFont val="Tahoma"/>
            <family val="2"/>
          </rPr>
          <t xml:space="preserve">
INCLUYE: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4" authorId="0">
      <text>
        <r>
          <rPr>
            <b/>
            <sz val="8"/>
            <rFont val="Tahoma"/>
            <family val="2"/>
          </rPr>
          <t>PwC:</t>
        </r>
        <r>
          <rPr>
            <sz val="8"/>
            <rFont val="Tahoma"/>
            <family val="2"/>
          </rPr>
          <t xml:space="preserve">
Medición, comportamiento o estimación del indicador al inicio de la gestión de gobierno</t>
        </r>
      </text>
    </comment>
    <comment ref="F14" authorId="0">
      <text>
        <r>
          <rPr>
            <b/>
            <sz val="8"/>
            <rFont val="Tahoma"/>
            <family val="2"/>
          </rPr>
          <t>PwC:</t>
        </r>
        <r>
          <rPr>
            <sz val="8"/>
            <rFont val="Tahoma"/>
            <family val="2"/>
          </rPr>
          <t xml:space="preserve">
Objetivo propuesto para el indicador, para indicadores estratégicos debe involucrar meta anual según Plan Indicativo</t>
        </r>
      </text>
    </comment>
    <comment ref="B12" authorId="0">
      <text>
        <r>
          <rPr>
            <b/>
            <sz val="8"/>
            <rFont val="Tahoma"/>
            <family val="2"/>
          </rPr>
          <t>PwC:</t>
        </r>
        <r>
          <rPr>
            <sz val="8"/>
            <rFont val="Tahoma"/>
            <family val="2"/>
          </rPr>
          <t xml:space="preserve">
INCLUYE:
</t>
        </r>
        <r>
          <rPr>
            <sz val="10"/>
            <rFont val="Tahoma"/>
            <family val="2"/>
          </rPr>
          <t>Cuáles entidades externas o dependencias del MEN son las encargadas del procesamiento y divulgación de la información insumo para el cálculo del indicador?</t>
        </r>
      </text>
    </comment>
    <comment ref="H12" authorId="0">
      <text>
        <r>
          <rPr>
            <b/>
            <sz val="8"/>
            <rFont val="Tahoma"/>
            <family val="2"/>
          </rPr>
          <t>PwC:</t>
        </r>
        <r>
          <rPr>
            <sz val="8"/>
            <rFont val="Tahoma"/>
            <family val="2"/>
          </rPr>
          <t xml:space="preserve">
INCLUYE:
</t>
        </r>
        <r>
          <rPr>
            <sz val="10"/>
            <rFont val="Tahoma"/>
            <family val="2"/>
          </rPr>
          <t>Cada cuánto tiempo debe ser calculado el indicador?
Con qué frecuencia?.
Esta puede ser:  censal, anual, trimestral, mensual, diaria, etc.</t>
        </r>
        <r>
          <rPr>
            <sz val="8"/>
            <rFont val="Tahoma"/>
            <family val="2"/>
          </rPr>
          <t xml:space="preserve">
</t>
        </r>
      </text>
    </comment>
    <comment ref="B13" authorId="0">
      <text>
        <r>
          <rPr>
            <b/>
            <sz val="8"/>
            <rFont val="Tahoma"/>
            <family val="2"/>
          </rPr>
          <t>PwC:</t>
        </r>
        <r>
          <rPr>
            <sz val="8"/>
            <rFont val="Tahoma"/>
            <family val="2"/>
          </rPr>
          <t xml:space="preserve">
</t>
        </r>
        <r>
          <rPr>
            <sz val="10"/>
            <rFont val="Tahoma"/>
            <family val="2"/>
          </rPr>
          <t>Responsable de obtener la medición del indicador</t>
        </r>
      </text>
    </comment>
    <comment ref="H13" authorId="0">
      <text>
        <r>
          <rPr>
            <b/>
            <sz val="8"/>
            <rFont val="Tahoma"/>
            <family val="2"/>
          </rPr>
          <t>PwC:</t>
        </r>
        <r>
          <rPr>
            <sz val="8"/>
            <rFont val="Tahoma"/>
            <family val="2"/>
          </rPr>
          <t xml:space="preserve">
</t>
        </r>
        <r>
          <rPr>
            <sz val="10"/>
            <rFont val="Tahoma"/>
            <family val="2"/>
          </rPr>
          <t>Responsable del seguimiento, validación de resultados y definición de planes de acción sobre el indicador</t>
        </r>
      </text>
    </comment>
    <comment ref="H14" authorId="0">
      <text>
        <r>
          <rPr>
            <b/>
            <sz val="8"/>
            <rFont val="Tahoma"/>
            <family val="2"/>
          </rPr>
          <t>PwC:</t>
        </r>
        <r>
          <rPr>
            <sz val="8"/>
            <rFont val="Tahoma"/>
            <family val="2"/>
          </rPr>
          <t xml:space="preserve">
Rangos para la evaluación de las mediciones que se obtengan del indicador </t>
        </r>
      </text>
    </comment>
    <comment ref="E21" authorId="0">
      <text>
        <r>
          <rPr>
            <b/>
            <sz val="8"/>
            <rFont val="Tahoma"/>
            <family val="2"/>
          </rPr>
          <t>PwC:</t>
        </r>
        <r>
          <rPr>
            <sz val="8"/>
            <rFont val="Tahoma"/>
            <family val="2"/>
          </rPr>
          <t xml:space="preserve">
Según criterios establecidos en rangos de evaluación
</t>
        </r>
      </text>
    </comment>
    <comment ref="F21" authorId="0">
      <text>
        <r>
          <rPr>
            <b/>
            <sz val="8"/>
            <rFont val="Tahoma"/>
            <family val="2"/>
          </rPr>
          <t>PwC:</t>
        </r>
        <r>
          <rPr>
            <sz val="8"/>
            <rFont val="Tahoma"/>
            <family val="2"/>
          </rPr>
          <t xml:space="preserve">
Cuando se trate de indicadores estratégicos, estos planes deben estar alineados con los planes de acción de las dependencias de la secretaria.</t>
        </r>
      </text>
    </comment>
  </commentList>
</comments>
</file>

<file path=xl/comments2.xml><?xml version="1.0" encoding="utf-8"?>
<comments xmlns="http://schemas.openxmlformats.org/spreadsheetml/2006/main">
  <authors>
    <author>PwC</author>
  </authors>
  <commentList>
    <comment ref="F6" authorId="0">
      <text>
        <r>
          <rPr>
            <b/>
            <sz val="8"/>
            <rFont val="Tahoma"/>
            <family val="2"/>
          </rPr>
          <t>PwC:</t>
        </r>
        <r>
          <rPr>
            <sz val="8"/>
            <rFont val="Tahoma"/>
            <family val="2"/>
          </rPr>
          <t xml:space="preserve">
</t>
        </r>
        <r>
          <rPr>
            <sz val="10"/>
            <rFont val="Tahoma"/>
            <family val="2"/>
          </rPr>
          <t>Corresponde al nombre a o la expresión que identifica el indicador</t>
        </r>
      </text>
    </comment>
    <comment ref="H9" authorId="0">
      <text>
        <r>
          <rPr>
            <b/>
            <sz val="8"/>
            <rFont val="Tahoma"/>
            <family val="2"/>
          </rPr>
          <t>PwC:</t>
        </r>
        <r>
          <rPr>
            <sz val="8"/>
            <rFont val="Tahoma"/>
            <family val="2"/>
          </rPr>
          <t xml:space="preserve">
INCLUYE:
</t>
        </r>
        <r>
          <rPr>
            <sz val="10"/>
            <rFont val="Tahoma"/>
            <family val="2"/>
          </rPr>
          <t>Por qué es importante su construcción y análisis ?
Por qué el indicador es adecuado para cumplir el objetivo qué se espera de el?</t>
        </r>
      </text>
    </comment>
    <comment ref="H10" authorId="0">
      <text>
        <r>
          <rPr>
            <b/>
            <sz val="8"/>
            <rFont val="Tahoma"/>
            <family val="2"/>
          </rPr>
          <t>PwC:</t>
        </r>
        <r>
          <rPr>
            <sz val="8"/>
            <rFont val="Tahoma"/>
            <family val="2"/>
          </rPr>
          <t xml:space="preserve">
INCLUYE:
</t>
        </r>
        <r>
          <rPr>
            <sz val="10"/>
            <rFont val="Tahoma"/>
            <family val="2"/>
          </rPr>
          <t xml:space="preserve">Cuáles son las variables que componen el indicador?
Cuál es el concepto de estas variables? </t>
        </r>
        <r>
          <rPr>
            <sz val="8"/>
            <rFont val="Tahoma"/>
            <family val="2"/>
          </rPr>
          <t xml:space="preserve">
</t>
        </r>
      </text>
    </comment>
    <comment ref="H11" authorId="0">
      <text>
        <r>
          <rPr>
            <b/>
            <sz val="8"/>
            <rFont val="Tahoma"/>
            <family val="2"/>
          </rPr>
          <t>PwC:</t>
        </r>
        <r>
          <rPr>
            <sz val="8"/>
            <rFont val="Tahoma"/>
            <family val="2"/>
          </rPr>
          <t xml:space="preserve">
INCLUYE: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2" authorId="0">
      <text>
        <r>
          <rPr>
            <b/>
            <sz val="8"/>
            <rFont val="Tahoma"/>
            <family val="2"/>
          </rPr>
          <t>PwC:</t>
        </r>
        <r>
          <rPr>
            <sz val="8"/>
            <rFont val="Tahoma"/>
            <family val="2"/>
          </rPr>
          <t xml:space="preserve">
INCLUYE:
</t>
        </r>
        <r>
          <rPr>
            <sz val="10"/>
            <rFont val="Tahoma"/>
            <family val="2"/>
          </rPr>
          <t>Cada cuánto tiempo debe ser calculado el indicador?
Con qué frecuencia?.
Esta puede ser:  censal, anual, trimestral, mensual, diaria, etc.</t>
        </r>
        <r>
          <rPr>
            <sz val="8"/>
            <rFont val="Tahoma"/>
            <family val="2"/>
          </rPr>
          <t xml:space="preserve">
</t>
        </r>
      </text>
    </comment>
    <comment ref="H13" authorId="0">
      <text>
        <r>
          <rPr>
            <b/>
            <sz val="8"/>
            <rFont val="Tahoma"/>
            <family val="2"/>
          </rPr>
          <t>PwC:</t>
        </r>
        <r>
          <rPr>
            <sz val="8"/>
            <rFont val="Tahoma"/>
            <family val="2"/>
          </rPr>
          <t xml:space="preserve">
</t>
        </r>
        <r>
          <rPr>
            <sz val="10"/>
            <rFont val="Tahoma"/>
            <family val="2"/>
          </rPr>
          <t>Responsable del seguimiento, validación de resultados y definición de planes de acción sobre el indicador</t>
        </r>
      </text>
    </comment>
    <comment ref="B9" authorId="0">
      <text>
        <r>
          <rPr>
            <b/>
            <sz val="8"/>
            <rFont val="Tahoma"/>
            <family val="2"/>
          </rPr>
          <t>PwC:</t>
        </r>
        <r>
          <rPr>
            <sz val="8"/>
            <rFont val="Tahoma"/>
            <family val="2"/>
          </rPr>
          <t xml:space="preserve">
INCLUYE:
</t>
        </r>
        <r>
          <rPr>
            <sz val="10"/>
            <rFont val="Tahoma"/>
            <family val="2"/>
          </rPr>
          <t>Qué se espera obtener del indicador?
Cuál es su finalidad?
Qué busca medir? 
Qué uso se espera dar?</t>
        </r>
        <r>
          <rPr>
            <sz val="8"/>
            <rFont val="Tahoma"/>
            <family val="2"/>
          </rPr>
          <t xml:space="preserve">
</t>
        </r>
      </text>
    </comment>
    <comment ref="B10" authorId="0">
      <text>
        <r>
          <rPr>
            <b/>
            <sz val="8"/>
            <rFont val="Tahoma"/>
            <family val="2"/>
          </rPr>
          <t>PwC:</t>
        </r>
        <r>
          <rPr>
            <sz val="8"/>
            <rFont val="Tahoma"/>
            <family val="2"/>
          </rPr>
          <t xml:space="preserve">
INCLUYE:
</t>
        </r>
        <r>
          <rPr>
            <sz val="10"/>
            <rFont val="Tahoma"/>
            <family val="2"/>
          </rPr>
          <t>Cómo se mide el indicador?
Cómo de expresa el indicador?
Esta puede ser:  porcentaje, razón, etc.</t>
        </r>
        <r>
          <rPr>
            <sz val="8"/>
            <rFont val="Tahoma"/>
            <family val="2"/>
          </rPr>
          <t xml:space="preserve">
</t>
        </r>
      </text>
    </comment>
    <comment ref="B11" authorId="0">
      <text>
        <r>
          <rPr>
            <b/>
            <sz val="8"/>
            <rFont val="Tahoma"/>
            <family val="2"/>
          </rPr>
          <t>PwC:</t>
        </r>
        <r>
          <rPr>
            <sz val="8"/>
            <rFont val="Tahoma"/>
            <family val="2"/>
          </rPr>
          <t xml:space="preserve">
INCLUYE:
</t>
        </r>
        <r>
          <rPr>
            <sz val="10"/>
            <rFont val="Tahoma"/>
            <family val="2"/>
          </rPr>
          <t>Fórmula de construcción del indicador</t>
        </r>
      </text>
    </comment>
    <comment ref="B12" authorId="0">
      <text>
        <r>
          <rPr>
            <b/>
            <sz val="8"/>
            <rFont val="Tahoma"/>
            <family val="2"/>
          </rPr>
          <t>PwC:</t>
        </r>
        <r>
          <rPr>
            <sz val="8"/>
            <rFont val="Tahoma"/>
            <family val="2"/>
          </rPr>
          <t xml:space="preserve">
INCLUYE:
</t>
        </r>
        <r>
          <rPr>
            <sz val="10"/>
            <rFont val="Tahoma"/>
            <family val="2"/>
          </rPr>
          <t>Cuáles entidades externas o dependencias del MEN son las encargadas del procesamiento y divulgación de la información insumo para el cálculo del indicador?</t>
        </r>
      </text>
    </comment>
    <comment ref="I7" authorId="0">
      <text>
        <r>
          <rPr>
            <b/>
            <sz val="8"/>
            <rFont val="Tahoma"/>
            <family val="2"/>
          </rPr>
          <t>PwC:</t>
        </r>
        <r>
          <rPr>
            <sz val="8"/>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14" authorId="0">
      <text>
        <r>
          <rPr>
            <b/>
            <sz val="8"/>
            <rFont val="Tahoma"/>
            <family val="2"/>
          </rPr>
          <t>PwC:</t>
        </r>
        <r>
          <rPr>
            <sz val="8"/>
            <rFont val="Tahoma"/>
            <family val="2"/>
          </rPr>
          <t xml:space="preserve">
Medición, comportamiento o estimación del indicador al inicio de la gestión de gobierno</t>
        </r>
      </text>
    </comment>
    <comment ref="F14" authorId="0">
      <text>
        <r>
          <rPr>
            <b/>
            <sz val="8"/>
            <rFont val="Tahoma"/>
            <family val="2"/>
          </rPr>
          <t>PwC:</t>
        </r>
        <r>
          <rPr>
            <sz val="8"/>
            <rFont val="Tahoma"/>
            <family val="2"/>
          </rPr>
          <t xml:space="preserve">
Objetivo propuesto para el indicador, para indicadores estratégicos debe involucrar meta anual según Plan Indicativo</t>
        </r>
      </text>
    </comment>
    <comment ref="B13" authorId="0">
      <text>
        <r>
          <rPr>
            <b/>
            <sz val="8"/>
            <rFont val="Tahoma"/>
            <family val="2"/>
          </rPr>
          <t>PwC:</t>
        </r>
        <r>
          <rPr>
            <sz val="8"/>
            <rFont val="Tahoma"/>
            <family val="2"/>
          </rPr>
          <t xml:space="preserve">
</t>
        </r>
        <r>
          <rPr>
            <sz val="10"/>
            <rFont val="Tahoma"/>
            <family val="2"/>
          </rPr>
          <t>Responsable de obtener la medición del indicador</t>
        </r>
      </text>
    </comment>
    <comment ref="H14" authorId="0">
      <text>
        <r>
          <rPr>
            <b/>
            <sz val="8"/>
            <rFont val="Tahoma"/>
            <family val="2"/>
          </rPr>
          <t>PwC:</t>
        </r>
        <r>
          <rPr>
            <sz val="8"/>
            <rFont val="Tahoma"/>
            <family val="2"/>
          </rPr>
          <t xml:space="preserve">
Rangos para la evaluación de las mediciones que se obtengan del indicador </t>
        </r>
      </text>
    </comment>
  </commentList>
</comments>
</file>

<file path=xl/sharedStrings.xml><?xml version="1.0" encoding="utf-8"?>
<sst xmlns="http://schemas.openxmlformats.org/spreadsheetml/2006/main" count="388" uniqueCount="184">
  <si>
    <t>HOJA DE VIDA DE INDICADORES POR PROCESO</t>
  </si>
  <si>
    <t xml:space="preserve">Código del Indicador </t>
  </si>
  <si>
    <t>Nombre del indicador</t>
  </si>
  <si>
    <t>Tipo de indicador</t>
  </si>
  <si>
    <t>Objetivo del indicador</t>
  </si>
  <si>
    <t>Pertinencia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</si>
  <si>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</si>
  <si>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</si>
  <si>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</si>
  <si>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</si>
  <si>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</si>
  <si>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</si>
  <si>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</si>
  <si>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</si>
  <si>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DEFINICIÓN DEL INDICADOR</t>
  </si>
  <si>
    <t>Linea de base</t>
  </si>
  <si>
    <t>Meta</t>
  </si>
  <si>
    <t>SEGUIMIENTO AL INDICADOR</t>
  </si>
  <si>
    <t>Fecha</t>
  </si>
  <si>
    <t>Fecha Limite</t>
  </si>
  <si>
    <t>Resultado</t>
  </si>
  <si>
    <t>Producto</t>
  </si>
  <si>
    <t>Proceso</t>
  </si>
  <si>
    <t>SI</t>
  </si>
  <si>
    <t>NO</t>
  </si>
  <si>
    <t>Rangos de evaluación</t>
  </si>
  <si>
    <t>Tablero Indicadores</t>
  </si>
  <si>
    <t>Logro</t>
  </si>
  <si>
    <t>Cumplido</t>
  </si>
  <si>
    <t>No Cumplido</t>
  </si>
  <si>
    <t>En desarrollo</t>
  </si>
  <si>
    <t>Sin Iniciar</t>
  </si>
  <si>
    <t>% Logro</t>
  </si>
  <si>
    <t>Observaciones del Resultado</t>
  </si>
  <si>
    <t>Acciones de mejoramiento requeridas</t>
  </si>
  <si>
    <t>Responsable</t>
  </si>
  <si>
    <t>Estado Acciones</t>
  </si>
  <si>
    <t>Anual</t>
  </si>
  <si>
    <t>Porcentaje</t>
  </si>
  <si>
    <t>(Número evaluaciones aprobadas como resultado de las jornadas de capacitación / Número total de Asistentes a las jornadas de capacitación con base en el registro de asistencia) * 100</t>
  </si>
  <si>
    <t>Número evaluaciones aprobadas como resultado de las jornadas de capacitación:  constituye la cantidad de evaluaciones que tuvieron calificación superior a 8 sobre 10 realizadas en las capacitaciones de este proceso.                                                                                                           Número total de Asistentes a las jornadas de capacitación con base en el registro de asistencia: corresponde al total de personas capacitadas y que realizaron evaluación del macroproceso.</t>
  </si>
  <si>
    <t>Asistencia a las capacitaciones del proceso</t>
  </si>
  <si>
    <t>El nivel de asistencia a la capacitación permite identificar el nivel de conocimiento de los participantes en la aplicación de los lineamientos y directrices del Macroproceso.</t>
  </si>
  <si>
    <t>Porcentaje de Evaluaciones Aprobadas</t>
  </si>
  <si>
    <t>C01_002</t>
  </si>
  <si>
    <t>PROCESO C01. ESTABLECER LAS DIRECTRICES, CRITERIOS, PROCEDIMIENTOS Y CRONOGRAMA PARA LA ORGANIZACIÓN Y GESTIÓN DE LA COBERTURA DEL SERVICIO EDUCATIVO</t>
  </si>
  <si>
    <t>Permite cuantificar el nivel de asistencia a  las jornadas de capacitación en la Gestión de Cobertura del Servicio Educativo.</t>
  </si>
  <si>
    <t>Número de Asistentes  a las jornadas de capacitación con base en el registro de asistencia: corresponde al total de personas que asistieron a la capacitación impartida.                                                                                                                                                                         Número de Convocados a las jornadas de capacitación en el macroproceso C. Gestión de Cobertura del Servicio Educativo: Número total de personas invitadas a la jornada de capacitación.</t>
  </si>
  <si>
    <t>Conocer el nivel de asistencia a las jornadas de capacitación en la  Gestión de la Cobertura del Servicio Educativo</t>
  </si>
  <si>
    <t>(Número de asistentes  a las jornadas de capacitación con base en el registro de asistencia. / Número de Convocados a las jornadas de capacitación en el macroproceso C. Gestión de la Cobertura del Servicio Educativo ) * 100</t>
  </si>
  <si>
    <t>Medir el nivel de entendimiento y comprensión de los participantes capacitados en el Macroproceso C. Gestión de la Cobertura del Servicio Educativo.</t>
  </si>
  <si>
    <t>La medición del nivel de comprensión de la capacitación en la organización del macroproceso C. Gestión de la Cobertura del Servicio Educativo permite realizar o emprender acciones de divulgación del mismo.</t>
  </si>
  <si>
    <t>La percepción en el entendimiento de las capacitacion sobre el Macroproceso C. Gestión de la Cobertura del Servicio Educativo.</t>
  </si>
  <si>
    <t>Cobertura</t>
  </si>
  <si>
    <t>Profesional especializado de cobertura</t>
  </si>
  <si>
    <t>C01_001</t>
  </si>
  <si>
    <t xml:space="preserve"> Cobertura</t>
  </si>
  <si>
    <t>Profesional de estrategia de acceso</t>
  </si>
  <si>
    <t>Línea de base</t>
  </si>
  <si>
    <t>SECRETARIA DE EDUCACIÓN DE SOACHA</t>
  </si>
  <si>
    <t>0-50% BAJO</t>
  </si>
  <si>
    <t>51-80% MEDIO</t>
  </si>
  <si>
    <t>81-100% ALTO</t>
  </si>
  <si>
    <t>LA FUENTE DE DATOS FUE REUNION DE JUNIO 1 DE 2010, PRIMERA MEDIDA PARA CALCULO DE LINEA BASE</t>
  </si>
  <si>
    <t>N/A</t>
  </si>
  <si>
    <t>YENNY GONZALEZ</t>
  </si>
  <si>
    <t>Capacitacion a Rectores Lineamiento de gestion de matricula oficial año 2011</t>
  </si>
  <si>
    <t xml:space="preserve">Capacitar a la institucion que no asistio para poder lograr el 100% MAS COMPLETO LA INFORMACION </t>
  </si>
  <si>
    <t>Capacitacion a Personal Administrativo que opera el sistema sobre  Lineamiento de gestion de matricula oficial año 2011</t>
  </si>
  <si>
    <t>Se hace seguimiento al proceso para evitar inconvenientes al arrancar el proceso por el sistema</t>
  </si>
  <si>
    <t>Capacitación a Rectores Lineamiento de gestion de matricula oficial año 2012</t>
  </si>
  <si>
    <t>Nueva capacitaciòn por cambio de personal administrativo en las Instituciones Oficiales de Municipio</t>
  </si>
  <si>
    <t>LUIS ALBERTO ARDILA</t>
  </si>
  <si>
    <t>Capacitacion a Personal Administrativo que opera el sistema sobre  Lineamiento de gestion de matricula oficial año 2012.</t>
  </si>
  <si>
    <t>Envio adjnuto copia Resolución de cronograma de matriculas para la vigencia 2012, a todos los Rectores de las I.E. inclueyendo los que faltarón.</t>
  </si>
  <si>
    <t>Envio adjunto copia Resolución de cronograma de matriculas para la vigencia 2012,</t>
  </si>
  <si>
    <t>Reforzar los lineamientos de matricula y efectuar la evaluación de la capacitación</t>
  </si>
  <si>
    <t>Capacitación Personal nuevas aplicaciones SIGMA</t>
  </si>
  <si>
    <t>Capacitación Personal SIGMA</t>
  </si>
  <si>
    <t>Reforzar los conocimientos frente a nuevos desarrollos del aplicativo SIGMA con la huella dactilar</t>
  </si>
  <si>
    <t>Profundizar conocimientos personal Adminsitratico</t>
  </si>
  <si>
    <t>DEL 100%  EL 21% PERDIERON LA  PRUEBA Y EL 78% APROBO, SIENDO ESTA LA PRIMERA MEDIDA PARA EL CALCULO D ELA LINEA BASE Y LA FUENTE DE DATOS FUE REUNION DE 27/07/2010</t>
  </si>
  <si>
    <t>HACER SEGUIMIENTO AL 21% DE  LOS QUE PERDIERON LA PRUEBA PARA REFORZAR CONOCIMIENTOS</t>
  </si>
  <si>
    <t>YENNY GONZALEZ   MATRÍCULA</t>
  </si>
  <si>
    <t>SEP-02-2010</t>
  </si>
  <si>
    <t>Capacitación en normatividad, elección representante al comité de Coberura para la Vigencia 2012</t>
  </si>
  <si>
    <t>Muy buen interes por atender la capacitación</t>
  </si>
  <si>
    <t>Lineamientos y directrices proceso de matricula Vigencia 2013</t>
  </si>
  <si>
    <t>SONIA MARENTES BELLO</t>
  </si>
  <si>
    <t>Enviar correo electronico I.E. Faltante</t>
  </si>
  <si>
    <t>Alto el porcentaje de evaluaciones aprobadas</t>
  </si>
  <si>
    <t>Hacer seguimiento a los Aministratvos de las I.E que reprobaron la prueba</t>
  </si>
  <si>
    <t xml:space="preserve">YENNY GONZALEZ  </t>
  </si>
  <si>
    <t>Hacer seguimiento a los Rectores de las I.E que reprobaron la prueba</t>
  </si>
  <si>
    <t>Capacitación Resolución 1321 de 2011
Capacitación Resolución 5360</t>
  </si>
  <si>
    <t>Lineamientos del proceso de matrícula para la vigencia 2014</t>
  </si>
  <si>
    <t>En terminos generales, las respuestas erroneas en la evaluación estan asociadas a las fechas del proceso de matrícula para 2014,</t>
  </si>
  <si>
    <t>Difundir por diferentes medios el cronograma de matrícula a la Institución Educativa y la Comunidad</t>
  </si>
  <si>
    <t>SONIA MARENTES</t>
  </si>
  <si>
    <t>Capacitación Resolución 1374 de 2014</t>
  </si>
  <si>
    <t>Lineamientos del proceso de matrícula para la vigencia 2015</t>
  </si>
  <si>
    <t>Lineamientos del proceso de matrícula para la vigencia 2016</t>
  </si>
  <si>
    <t>Lineamientos del proceso de matrícula para la vigencia 2017</t>
  </si>
  <si>
    <t>PEDRO ELISEO MALDONADO</t>
  </si>
  <si>
    <t>De las 17 I.E. INSTITUCIONES que presentaron 14 aprobaron  y 10 obtuvieron un alto puntaje lo que indica que hubo buena difusión de los conceptos en cuanto a la divulgación y comunicación del proceso de matrícula para la vigencia 2015</t>
  </si>
  <si>
    <t>Capacitación Resolución 1079 de 2015</t>
  </si>
  <si>
    <t>Realizar acciones tendiente a garantizar la medición del indicador</t>
  </si>
  <si>
    <t>NO SE REALIZARON  EVALUACIONES pero se realizo una gran divulgación es como cosntacia asistieron a la convocatoria 64 funcionarios entre Rectores y Administrativos de las 21  I.E.</t>
  </si>
  <si>
    <t>Capacitación Resolución 1318 de 2016</t>
  </si>
  <si>
    <t>Se realiza una gran jornada de capactitacion y divulgacion del proceso de matricula para la vigencia 2017</t>
  </si>
  <si>
    <t>NOMBRE EEE</t>
  </si>
  <si>
    <t>CONVOCADOS</t>
  </si>
  <si>
    <t>ASISTENTES</t>
  </si>
  <si>
    <t>AUSENTES</t>
  </si>
  <si>
    <t>EVALUACIÓN 1</t>
  </si>
  <si>
    <t>EVALUACIÓN 2</t>
  </si>
  <si>
    <t>APROBO</t>
  </si>
  <si>
    <t>REPROBO</t>
  </si>
  <si>
    <t>IEO SANTA ANA</t>
  </si>
  <si>
    <t>IEO COMPARTIR</t>
  </si>
  <si>
    <t>IEO NUEVO COMPARTIR</t>
  </si>
  <si>
    <t>IEO CIUDAD LATINA</t>
  </si>
  <si>
    <t>IEO INTEGRADO</t>
  </si>
  <si>
    <t>GENERAL ANTANDER</t>
  </si>
  <si>
    <t>EUGENIO DIAZ CASTRO</t>
  </si>
  <si>
    <t>BENEDICTO XVI</t>
  </si>
  <si>
    <t>IEE LA DESPENSA</t>
  </si>
  <si>
    <t>IEE LEÓN XIII</t>
  </si>
  <si>
    <t>IEE MANUELA BELTRÁN</t>
  </si>
  <si>
    <t>IIEE CIUDADELA SUCRE</t>
  </si>
  <si>
    <t>IEE BUENOS AIRES</t>
  </si>
  <si>
    <t>IEE CAZUCA</t>
  </si>
  <si>
    <t>IEE LUIS CARLOS GALÁN</t>
  </si>
  <si>
    <t>IEE GABRIEL GARCIA MARQUEZ</t>
  </si>
  <si>
    <t>IEO SAN MATEO</t>
  </si>
  <si>
    <t>IEO EL BOSQUE</t>
  </si>
  <si>
    <t>IE LICEO MAYOR</t>
  </si>
  <si>
    <t>IEO JULIO CESAR TURBY</t>
  </si>
  <si>
    <t>IEO LAS VILLAS</t>
  </si>
  <si>
    <t>IE SOACHA PARA VIVIR MEJOR</t>
  </si>
  <si>
    <t>IEO RICAURTE</t>
  </si>
  <si>
    <t>IEO EDUARDO SANTOS</t>
  </si>
  <si>
    <t>TOTALES</t>
  </si>
  <si>
    <t>%</t>
  </si>
  <si>
    <t xml:space="preserve">APROBARON </t>
  </si>
  <si>
    <t>REPROBARON</t>
  </si>
  <si>
    <t>CAPACITACION RESOLUCION No.  De 2017</t>
  </si>
  <si>
    <t>Lineamientos del proceso de matrícula para la vigencia 2018</t>
  </si>
  <si>
    <t>GUSTAVO  GARCIA</t>
  </si>
  <si>
    <t>GUSTAVO GARCIA MENDEZ</t>
  </si>
  <si>
    <t>CUMPLIDO</t>
  </si>
  <si>
    <t>Ha sido el año donde más divulgación en el cronograma de capacitación se ha presentado contando con gran participación de directivos, docentes, administrativos y comunidad educativa en general</t>
  </si>
  <si>
    <t>Como acción de mejora se realizó una segunda jornada de capacitación, así mismo se evaluaron nuevamente obteniendo unos mejores resultados.</t>
  </si>
  <si>
    <t>DATOS AÑO 2017</t>
  </si>
  <si>
    <t>DATOS AÑO 2018</t>
  </si>
  <si>
    <t>IEO. BUENOS AIRES</t>
  </si>
  <si>
    <t>CAPACITACION RESOLUCION No.  De 2018</t>
  </si>
  <si>
    <t>Lineamientos del proceso de matrícula para la vigencia 2019</t>
  </si>
  <si>
    <t>La convocatoria  para la capacitacion en elpresente año, se realizo de acuerdo la resolucion No. 1000 de Abril 23 de 2018  y cronograma  establecidos, contando con la participación de directivos, docentes, administrativos de las ieo. y comunidad educativa en general</t>
  </si>
  <si>
    <t>Como acción de mejora se socializao la resolucion No.1000 del 23 de Abril de 2018 a todas y cada una de las ieo, se  realizó una segunda jornada de capacitación, así mismo se evaluaron nuevamente los asistentes, evidenciado un gran nivel de entendimiento y comprencion de los participantes arrojando  resultados positivos, según calificacioes de evaluacion.</t>
  </si>
  <si>
    <t>CLARA INES ROCHA</t>
  </si>
  <si>
    <t>Lineamientos del proceso de matrícula para la vigencia 2020 / Requerir a las IEO y IEP para mayor asistencia. Primer año que se mide el 100% de los EE de Soacha / No solo oficiales</t>
  </si>
  <si>
    <t>CRONOGRAMA</t>
  </si>
  <si>
    <t>SIMAT</t>
  </si>
  <si>
    <t>No. IE</t>
  </si>
  <si>
    <t>SUMA</t>
  </si>
  <si>
    <t>PROMEDIO</t>
  </si>
  <si>
    <t>% ASISTENCIA POR SECTOR</t>
  </si>
  <si>
    <t>OFICIALES</t>
  </si>
  <si>
    <t>PRIVADOS</t>
  </si>
  <si>
    <t>CONTRATO</t>
  </si>
  <si>
    <t>PRESENTAN</t>
  </si>
  <si>
    <t>APRUEBAN</t>
  </si>
  <si>
    <t xml:space="preserve">APRUEBAN </t>
  </si>
  <si>
    <t>PARTICIPAN</t>
  </si>
  <si>
    <t>PROMEDIO EVALUACIONES</t>
  </si>
  <si>
    <t>Se realizaron dos evaluaciones una de cronograma y una de simat, a todos los asistentes. Se debe reforzar SIMAT</t>
  </si>
  <si>
    <t>CAPACITACION RESOLUCION No.  De 2020</t>
  </si>
  <si>
    <t xml:space="preserve">Lineamientos del proceso de matrícula para la vigencia 2021 / Requerir a las IEO y IEP para mayor asistencia. </t>
  </si>
  <si>
    <t>OFICIALES - contrato</t>
  </si>
  <si>
    <t>CAPACITACION RESOLUCION No.  De 2021</t>
  </si>
  <si>
    <t>Lineamientos del proceso de matrícula para la vigencia 2021 / Requerir a las IEO y IEP para mayor asistencia.  (SE INVITA UNO POR COLEGIO)</t>
  </si>
  <si>
    <t>Se realizó evaluación en linea el día de la capacitación sobre el proceso, se garantiza asistencia de la totalidad de colegios</t>
  </si>
  <si>
    <t>CAPACITACION RESOLUCION No.  De 2022</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</si>
</sst>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quot;S/.&quot;\ #,##0;&quot;S/.&quot;\ \-#,##0"/>
    <numFmt numFmtId="201" formatCode="&quot;S/.&quot;\ #,##0;[Red]&quot;S/.&quot;\ \-#,##0"/>
    <numFmt numFmtId="202" formatCode="&quot;S/.&quot;\ #,##0.00;&quot;S/.&quot;\ \-#,##0.00"/>
    <numFmt numFmtId="203" formatCode="&quot;S/.&quot;\ #,##0.00;[Red]&quot;S/.&quot;\ \-#,##0.00"/>
    <numFmt numFmtId="204" formatCode="_ &quot;S/.&quot;\ * #,##0_ ;_ &quot;S/.&quot;\ * \-#,##0_ ;_ &quot;S/.&quot;\ * &quot;-&quot;_ ;_ @_ "/>
    <numFmt numFmtId="205" formatCode="_ &quot;S/.&quot;\ * #,##0.00_ ;_ &quot;S/.&quot;\ * \-#,##0.00_ ;_ &quot;S/.&quot;\ * &quot;-&quot;??_ ;_ @_ "/>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s>
  <fonts count="56">
    <font>
      <sz val="10"/>
      <name val="Arial"/>
      <family val="0"/>
    </font>
    <font>
      <b/>
      <sz val="11"/>
      <name val="Arial"/>
      <family val="2"/>
    </font>
    <font>
      <b/>
      <sz val="10"/>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sz val="11"/>
      <name val="Calibri"/>
      <family val="2"/>
    </font>
    <font>
      <sz val="12"/>
      <name val="Arial"/>
      <family val="2"/>
    </font>
    <font>
      <sz val="8.7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Helvetica Narrow"/>
      <family val="2"/>
    </font>
    <font>
      <sz val="10"/>
      <color indexed="8"/>
      <name val="Helvetica Narrow"/>
      <family val="2"/>
    </font>
    <font>
      <b/>
      <sz val="12"/>
      <color indexed="8"/>
      <name val="Helvetica Narrow"/>
      <family val="2"/>
    </font>
    <font>
      <sz val="8"/>
      <name val="Segoe UI"/>
      <family val="2"/>
    </font>
    <font>
      <b/>
      <sz val="8.75"/>
      <color indexed="8"/>
      <name val="Arial"/>
      <family val="0"/>
    </font>
    <font>
      <b/>
      <sz val="10.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000000"/>
      <name val="Helvetica Narrow"/>
      <family val="2"/>
    </font>
    <font>
      <sz val="10"/>
      <color rgb="FF000000"/>
      <name val="Helvetica Narrow"/>
      <family val="2"/>
    </font>
    <font>
      <b/>
      <sz val="12"/>
      <color rgb="FF000000"/>
      <name val="Helvetica Narrow"/>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bottom style="medium"/>
    </border>
    <border>
      <left style="medium"/>
      <right style="medium"/>
      <top/>
      <bottom style="medium"/>
    </border>
    <border>
      <left style="medium"/>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style="thin"/>
      <bottom style="thin"/>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style="medium"/>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59">
    <xf numFmtId="0" fontId="0" fillId="0" borderId="0" xfId="0" applyAlignment="1">
      <alignment/>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10" xfId="0" applyBorder="1" applyAlignment="1">
      <alignment/>
    </xf>
    <xf numFmtId="14" fontId="0" fillId="0" borderId="10" xfId="0" applyNumberFormat="1" applyBorder="1" applyAlignment="1">
      <alignment/>
    </xf>
    <xf numFmtId="0" fontId="2" fillId="33" borderId="13" xfId="0" applyFont="1" applyFill="1" applyBorder="1" applyAlignment="1">
      <alignment horizontal="center" vertical="center" wrapText="1"/>
    </xf>
    <xf numFmtId="0" fontId="8" fillId="0" borderId="0" xfId="0" applyFont="1" applyAlignment="1">
      <alignment/>
    </xf>
    <xf numFmtId="0" fontId="0" fillId="0" borderId="0" xfId="0" applyBorder="1" applyAlignment="1">
      <alignment/>
    </xf>
    <xf numFmtId="0" fontId="2" fillId="0" borderId="0" xfId="0" applyFont="1" applyBorder="1" applyAlignment="1">
      <alignment horizontal="center" vertical="top"/>
    </xf>
    <xf numFmtId="0" fontId="2" fillId="33" borderId="14" xfId="0" applyFont="1" applyFill="1" applyBorder="1" applyAlignment="1">
      <alignment horizontal="center" vertical="center" wrapText="1"/>
    </xf>
    <xf numFmtId="1" fontId="0" fillId="0" borderId="10" xfId="0" applyNumberFormat="1" applyBorder="1" applyAlignment="1">
      <alignment/>
    </xf>
    <xf numFmtId="10" fontId="0" fillId="0" borderId="10" xfId="0" applyNumberFormat="1" applyBorder="1" applyAlignment="1">
      <alignment horizontal="center"/>
    </xf>
    <xf numFmtId="0" fontId="2" fillId="33" borderId="15"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34" borderId="16" xfId="0" applyFont="1" applyFill="1" applyBorder="1" applyAlignment="1">
      <alignment horizontal="center" vertical="center" wrapText="1"/>
    </xf>
    <xf numFmtId="9" fontId="2"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2" fillId="35" borderId="17" xfId="0" applyFont="1" applyFill="1" applyBorder="1" applyAlignment="1">
      <alignment vertical="center" wrapText="1"/>
    </xf>
    <xf numFmtId="0" fontId="2" fillId="36" borderId="18" xfId="0" applyFont="1" applyFill="1" applyBorder="1" applyAlignment="1">
      <alignment vertical="center" wrapText="1"/>
    </xf>
    <xf numFmtId="0" fontId="2" fillId="37" borderId="19" xfId="0" applyFont="1" applyFill="1" applyBorder="1" applyAlignment="1">
      <alignment vertical="center" wrapText="1"/>
    </xf>
    <xf numFmtId="0" fontId="0" fillId="0" borderId="10" xfId="0" applyFont="1" applyBorder="1" applyAlignment="1">
      <alignment horizontal="left" wrapText="1"/>
    </xf>
    <xf numFmtId="0" fontId="0" fillId="0" borderId="10" xfId="0" applyFont="1" applyBorder="1" applyAlignment="1">
      <alignment horizontal="left"/>
    </xf>
    <xf numFmtId="0" fontId="0" fillId="0" borderId="10" xfId="0" applyBorder="1" applyAlignment="1">
      <alignment horizontal="left"/>
    </xf>
    <xf numFmtId="0" fontId="0" fillId="0" borderId="17" xfId="0" applyFont="1" applyBorder="1" applyAlignment="1">
      <alignment horizontal="center" vertical="center" wrapText="1"/>
    </xf>
    <xf numFmtId="14" fontId="0" fillId="0" borderId="10" xfId="0" applyNumberFormat="1" applyFont="1" applyBorder="1" applyAlignment="1">
      <alignment horizontal="left"/>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wrapText="1"/>
    </xf>
    <xf numFmtId="0" fontId="0" fillId="0" borderId="10" xfId="0" applyFont="1" applyBorder="1" applyAlignment="1">
      <alignment horizontal="left" vertical="center" wrapText="1"/>
    </xf>
    <xf numFmtId="14" fontId="0" fillId="0" borderId="10" xfId="0" applyNumberFormat="1" applyFont="1" applyBorder="1" applyAlignment="1">
      <alignment horizontal="left" vertical="center" wrapText="1"/>
    </xf>
    <xf numFmtId="0" fontId="2" fillId="33" borderId="14" xfId="0" applyFont="1" applyFill="1" applyBorder="1" applyAlignment="1">
      <alignment horizontal="right" vertical="center" wrapText="1"/>
    </xf>
    <xf numFmtId="1" fontId="0" fillId="0" borderId="10" xfId="0" applyNumberFormat="1" applyBorder="1" applyAlignment="1">
      <alignment horizontal="right"/>
    </xf>
    <xf numFmtId="1" fontId="0" fillId="0" borderId="10" xfId="0" applyNumberFormat="1" applyBorder="1" applyAlignment="1">
      <alignment horizontal="right" vertical="center" wrapText="1"/>
    </xf>
    <xf numFmtId="0" fontId="0" fillId="0" borderId="10" xfId="0" applyBorder="1" applyAlignment="1">
      <alignment horizontal="right"/>
    </xf>
    <xf numFmtId="0" fontId="0" fillId="0" borderId="0" xfId="0" applyAlignment="1">
      <alignment horizontal="right"/>
    </xf>
    <xf numFmtId="0" fontId="2" fillId="33" borderId="10" xfId="0" applyFont="1" applyFill="1" applyBorder="1" applyAlignment="1">
      <alignment horizontal="right" vertical="center" wrapText="1"/>
    </xf>
    <xf numFmtId="9" fontId="0" fillId="0" borderId="10" xfId="0" applyNumberFormat="1" applyBorder="1" applyAlignment="1">
      <alignment horizontal="right"/>
    </xf>
    <xf numFmtId="9" fontId="0" fillId="0" borderId="10" xfId="0" applyNumberFormat="1" applyBorder="1" applyAlignment="1">
      <alignment horizontal="right" vertical="center" wrapText="1"/>
    </xf>
    <xf numFmtId="10" fontId="0" fillId="0" borderId="10" xfId="0" applyNumberFormat="1" applyBorder="1" applyAlignment="1">
      <alignment horizontal="right"/>
    </xf>
    <xf numFmtId="17" fontId="0" fillId="0" borderId="10" xfId="0" applyNumberFormat="1" applyFont="1" applyBorder="1" applyAlignment="1">
      <alignment/>
    </xf>
    <xf numFmtId="0" fontId="2" fillId="33" borderId="13" xfId="0" applyFont="1" applyFill="1" applyBorder="1" applyAlignment="1">
      <alignment vertical="center" wrapText="1"/>
    </xf>
    <xf numFmtId="0" fontId="2" fillId="33" borderId="11" xfId="0" applyFont="1" applyFill="1" applyBorder="1" applyAlignment="1">
      <alignment vertical="center" wrapText="1"/>
    </xf>
    <xf numFmtId="14" fontId="0" fillId="0" borderId="10" xfId="0" applyNumberFormat="1" applyBorder="1" applyAlignment="1">
      <alignment/>
    </xf>
    <xf numFmtId="14" fontId="0" fillId="0" borderId="10" xfId="0" applyNumberFormat="1" applyFont="1" applyBorder="1" applyAlignment="1">
      <alignment/>
    </xf>
    <xf numFmtId="14" fontId="0" fillId="0" borderId="10" xfId="0" applyNumberFormat="1" applyBorder="1" applyAlignment="1">
      <alignment vertical="center" wrapText="1"/>
    </xf>
    <xf numFmtId="0" fontId="0" fillId="0" borderId="0" xfId="0" applyAlignment="1">
      <alignment/>
    </xf>
    <xf numFmtId="14" fontId="0" fillId="0" borderId="10" xfId="0" applyNumberFormat="1" applyFill="1" applyBorder="1" applyAlignment="1">
      <alignment horizontal="right"/>
    </xf>
    <xf numFmtId="0" fontId="0" fillId="0" borderId="10" xfId="0" applyBorder="1" applyAlignment="1">
      <alignment wrapText="1"/>
    </xf>
    <xf numFmtId="0" fontId="0" fillId="0" borderId="10" xfId="0" applyFont="1" applyBorder="1" applyAlignment="1">
      <alignment/>
    </xf>
    <xf numFmtId="0" fontId="9" fillId="0" borderId="0" xfId="0" applyFont="1" applyAlignment="1">
      <alignment horizontal="justify" vertical="center"/>
    </xf>
    <xf numFmtId="0" fontId="52" fillId="38" borderId="20" xfId="0" applyFont="1" applyFill="1" applyBorder="1" applyAlignment="1">
      <alignment vertical="center" wrapText="1"/>
    </xf>
    <xf numFmtId="0" fontId="52" fillId="38" borderId="21" xfId="0" applyFont="1" applyFill="1" applyBorder="1" applyAlignment="1">
      <alignment vertical="center" wrapText="1"/>
    </xf>
    <xf numFmtId="0" fontId="52" fillId="39" borderId="20" xfId="0" applyFont="1" applyFill="1" applyBorder="1" applyAlignment="1">
      <alignment horizontal="center" vertical="center" wrapText="1"/>
    </xf>
    <xf numFmtId="0" fontId="53" fillId="0" borderId="20" xfId="0" applyFont="1" applyBorder="1" applyAlignment="1">
      <alignment horizontal="center" vertical="center" wrapText="1"/>
    </xf>
    <xf numFmtId="0" fontId="53" fillId="40" borderId="20" xfId="0" applyFont="1" applyFill="1" applyBorder="1" applyAlignment="1">
      <alignment horizontal="center" vertical="center" wrapText="1"/>
    </xf>
    <xf numFmtId="0" fontId="53" fillId="0" borderId="20" xfId="0" applyFont="1" applyBorder="1" applyAlignment="1">
      <alignment horizontal="center" wrapText="1"/>
    </xf>
    <xf numFmtId="0" fontId="52" fillId="39" borderId="20" xfId="0" applyFont="1" applyFill="1" applyBorder="1" applyAlignment="1">
      <alignment horizontal="center" wrapText="1"/>
    </xf>
    <xf numFmtId="0" fontId="52" fillId="38" borderId="20" xfId="0" applyFont="1" applyFill="1" applyBorder="1" applyAlignment="1">
      <alignment horizontal="center" wrapText="1"/>
    </xf>
    <xf numFmtId="0" fontId="53" fillId="38" borderId="20" xfId="0" applyFont="1" applyFill="1" applyBorder="1" applyAlignment="1">
      <alignment horizontal="center" vertical="center" wrapText="1"/>
    </xf>
    <xf numFmtId="0" fontId="54" fillId="38" borderId="22" xfId="0" applyFont="1" applyFill="1" applyBorder="1" applyAlignment="1">
      <alignment horizontal="center" vertical="center" wrapText="1"/>
    </xf>
    <xf numFmtId="0" fontId="54" fillId="38" borderId="22" xfId="0" applyFont="1" applyFill="1" applyBorder="1" applyAlignment="1">
      <alignment horizontal="center" wrapText="1"/>
    </xf>
    <xf numFmtId="9" fontId="0" fillId="38" borderId="22" xfId="0" applyNumberFormat="1" applyFill="1" applyBorder="1" applyAlignment="1">
      <alignment horizontal="center" vertical="center" wrapText="1"/>
    </xf>
    <xf numFmtId="0" fontId="0" fillId="0" borderId="0" xfId="0" applyAlignment="1">
      <alignment horizontal="center"/>
    </xf>
    <xf numFmtId="0" fontId="0" fillId="0" borderId="10" xfId="0" applyBorder="1" applyAlignment="1">
      <alignment horizontal="center" vertical="center"/>
    </xf>
    <xf numFmtId="0" fontId="0" fillId="38" borderId="20" xfId="0" applyFont="1" applyFill="1" applyBorder="1" applyAlignment="1">
      <alignment horizontal="center" vertical="center" wrapText="1"/>
    </xf>
    <xf numFmtId="0" fontId="52" fillId="39" borderId="21" xfId="0" applyFont="1" applyFill="1" applyBorder="1" applyAlignment="1">
      <alignment vertical="center" wrapText="1"/>
    </xf>
    <xf numFmtId="0" fontId="53" fillId="39" borderId="20" xfId="0" applyFont="1" applyFill="1" applyBorder="1" applyAlignment="1">
      <alignment horizontal="center" vertical="center" wrapText="1"/>
    </xf>
    <xf numFmtId="0" fontId="53" fillId="39" borderId="20" xfId="0" applyFont="1" applyFill="1" applyBorder="1" applyAlignment="1">
      <alignment horizontal="center" wrapText="1"/>
    </xf>
    <xf numFmtId="0" fontId="0" fillId="0" borderId="0" xfId="0" applyFill="1" applyAlignment="1">
      <alignment/>
    </xf>
    <xf numFmtId="0" fontId="0" fillId="0" borderId="0" xfId="0" applyFill="1" applyBorder="1" applyAlignment="1">
      <alignment/>
    </xf>
    <xf numFmtId="0" fontId="52" fillId="0" borderId="0" xfId="0" applyFont="1" applyFill="1" applyBorder="1" applyAlignment="1">
      <alignment vertical="center" wrapText="1"/>
    </xf>
    <xf numFmtId="0" fontId="53"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9" fontId="0" fillId="0" borderId="0" xfId="0" applyNumberFormat="1" applyFill="1" applyBorder="1" applyAlignment="1">
      <alignment horizontal="center" vertical="center" wrapText="1"/>
    </xf>
    <xf numFmtId="14" fontId="10" fillId="0" borderId="10" xfId="0" applyNumberFormat="1" applyFont="1" applyFill="1" applyBorder="1" applyAlignment="1">
      <alignment/>
    </xf>
    <xf numFmtId="0" fontId="0" fillId="0" borderId="10" xfId="0" applyFill="1" applyBorder="1" applyAlignment="1">
      <alignment horizontal="right"/>
    </xf>
    <xf numFmtId="9" fontId="0" fillId="0" borderId="10" xfId="55" applyFont="1" applyFill="1" applyBorder="1" applyAlignment="1">
      <alignment horizontal="right"/>
    </xf>
    <xf numFmtId="0" fontId="0" fillId="0" borderId="10" xfId="0" applyFont="1" applyFill="1" applyBorder="1" applyAlignment="1">
      <alignment wrapText="1"/>
    </xf>
    <xf numFmtId="0" fontId="0" fillId="0" borderId="10" xfId="0" applyFont="1" applyFill="1" applyBorder="1" applyAlignment="1">
      <alignment/>
    </xf>
    <xf numFmtId="0" fontId="0" fillId="0" borderId="10" xfId="0" applyFont="1" applyFill="1" applyBorder="1" applyAlignment="1">
      <alignment/>
    </xf>
    <xf numFmtId="0" fontId="0" fillId="0" borderId="10" xfId="0" applyFill="1" applyBorder="1" applyAlignment="1">
      <alignment/>
    </xf>
    <xf numFmtId="1" fontId="0" fillId="0" borderId="10" xfId="0" applyNumberFormat="1" applyFill="1" applyBorder="1" applyAlignment="1">
      <alignment vertical="center"/>
    </xf>
    <xf numFmtId="10" fontId="0" fillId="0" borderId="10" xfId="0" applyNumberFormat="1" applyFont="1" applyFill="1" applyBorder="1" applyAlignment="1">
      <alignment horizontal="center" vertical="center"/>
    </xf>
    <xf numFmtId="9" fontId="0" fillId="0" borderId="10" xfId="55" applyFont="1" applyBorder="1" applyAlignment="1">
      <alignment/>
    </xf>
    <xf numFmtId="9" fontId="0" fillId="0" borderId="0" xfId="55" applyFont="1" applyAlignment="1">
      <alignment/>
    </xf>
    <xf numFmtId="0" fontId="0" fillId="0" borderId="10" xfId="0" applyFont="1" applyFill="1" applyBorder="1" applyAlignment="1">
      <alignment vertical="center" wrapText="1"/>
    </xf>
    <xf numFmtId="0" fontId="0" fillId="0" borderId="10" xfId="0" applyFill="1" applyBorder="1" applyAlignment="1">
      <alignment vertical="center" wrapText="1"/>
    </xf>
    <xf numFmtId="0" fontId="2" fillId="41" borderId="23" xfId="0" applyFont="1" applyFill="1" applyBorder="1" applyAlignment="1">
      <alignment horizontal="center"/>
    </xf>
    <xf numFmtId="0" fontId="2" fillId="41" borderId="24" xfId="0" applyFont="1" applyFill="1" applyBorder="1" applyAlignment="1">
      <alignment horizontal="center"/>
    </xf>
    <xf numFmtId="0" fontId="2" fillId="41" borderId="25" xfId="0" applyFont="1" applyFill="1" applyBorder="1" applyAlignment="1">
      <alignment horizontal="center"/>
    </xf>
    <xf numFmtId="0" fontId="0" fillId="0" borderId="26" xfId="0" applyBorder="1" applyAlignment="1">
      <alignment/>
    </xf>
    <xf numFmtId="0" fontId="2" fillId="41" borderId="27" xfId="0" applyFont="1" applyFill="1" applyBorder="1" applyAlignment="1">
      <alignment horizontal="center" vertical="center" wrapText="1"/>
    </xf>
    <xf numFmtId="0" fontId="2" fillId="41" borderId="18" xfId="0" applyFont="1" applyFill="1" applyBorder="1" applyAlignment="1">
      <alignment horizontal="center" vertical="center" wrapText="1"/>
    </xf>
    <xf numFmtId="0" fontId="2" fillId="41" borderId="19"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41" borderId="27" xfId="0" applyFont="1" applyFill="1" applyBorder="1" applyAlignment="1">
      <alignment horizontal="center" vertical="center"/>
    </xf>
    <xf numFmtId="0" fontId="2" fillId="41" borderId="18" xfId="0" applyFont="1" applyFill="1" applyBorder="1" applyAlignment="1">
      <alignment horizontal="center" vertical="center"/>
    </xf>
    <xf numFmtId="0" fontId="2" fillId="41" borderId="19" xfId="0" applyFont="1" applyFill="1" applyBorder="1" applyAlignment="1">
      <alignment horizontal="center" vertical="center"/>
    </xf>
    <xf numFmtId="0" fontId="2" fillId="33" borderId="13" xfId="0" applyFont="1" applyFill="1" applyBorder="1" applyAlignment="1">
      <alignment vertical="center" wrapText="1"/>
    </xf>
    <xf numFmtId="0" fontId="2" fillId="33" borderId="31" xfId="0" applyFont="1" applyFill="1" applyBorder="1" applyAlignment="1">
      <alignment vertical="center" wrapText="1"/>
    </xf>
    <xf numFmtId="0" fontId="2" fillId="33" borderId="15"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Border="1" applyAlignment="1">
      <alignment horizontal="center" vertical="center" wrapText="1"/>
    </xf>
    <xf numFmtId="9" fontId="2" fillId="0" borderId="17"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1" fillId="0" borderId="38" xfId="0" applyFont="1" applyBorder="1" applyAlignment="1">
      <alignment horizontal="center" vertical="center" wrapText="1"/>
    </xf>
    <xf numFmtId="0" fontId="2" fillId="0" borderId="0" xfId="0" applyFont="1" applyBorder="1" applyAlignment="1">
      <alignment horizontal="center" vertical="center"/>
    </xf>
    <xf numFmtId="0" fontId="2" fillId="0" borderId="28" xfId="0" applyFont="1" applyBorder="1" applyAlignment="1">
      <alignment horizontal="center" vertical="center"/>
    </xf>
    <xf numFmtId="0" fontId="2" fillId="41" borderId="39" xfId="0" applyFont="1" applyFill="1" applyBorder="1" applyAlignment="1">
      <alignment/>
    </xf>
    <xf numFmtId="0" fontId="2" fillId="41" borderId="40" xfId="0" applyFont="1" applyFill="1" applyBorder="1" applyAlignment="1">
      <alignment/>
    </xf>
    <xf numFmtId="0" fontId="2" fillId="41" borderId="41" xfId="0" applyFont="1" applyFill="1" applyBorder="1" applyAlignment="1">
      <alignment/>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xf>
    <xf numFmtId="0" fontId="0" fillId="0" borderId="17" xfId="0" applyBorder="1" applyAlignment="1">
      <alignment vertical="center" wrapText="1"/>
    </xf>
    <xf numFmtId="0" fontId="0" fillId="0" borderId="14" xfId="0" applyBorder="1" applyAlignment="1">
      <alignment vertical="center" wrapText="1"/>
    </xf>
    <xf numFmtId="0" fontId="0" fillId="0" borderId="14" xfId="0"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ill="1" applyBorder="1" applyAlignment="1">
      <alignment horizontal="center" vertical="center" wrapText="1"/>
    </xf>
    <xf numFmtId="0" fontId="2" fillId="33" borderId="10" xfId="0" applyFont="1" applyFill="1" applyBorder="1" applyAlignment="1">
      <alignment horizontal="center" vertical="center" wrapText="1"/>
    </xf>
    <xf numFmtId="0" fontId="0" fillId="0" borderId="26" xfId="0" applyBorder="1" applyAlignment="1">
      <alignment horizontal="center"/>
    </xf>
    <xf numFmtId="0" fontId="0" fillId="0" borderId="17" xfId="0" applyBorder="1" applyAlignment="1">
      <alignment horizontal="center" wrapText="1"/>
    </xf>
    <xf numFmtId="0" fontId="0" fillId="0" borderId="14" xfId="0" applyBorder="1" applyAlignment="1">
      <alignment horizontal="center" wrapText="1"/>
    </xf>
    <xf numFmtId="0" fontId="0" fillId="0" borderId="17" xfId="0" applyFont="1" applyBorder="1" applyAlignment="1">
      <alignment horizontal="center" wrapText="1"/>
    </xf>
    <xf numFmtId="0" fontId="2" fillId="0" borderId="19" xfId="0" applyFont="1" applyBorder="1" applyAlignment="1">
      <alignment horizontal="center" vertical="center" wrapText="1"/>
    </xf>
    <xf numFmtId="0" fontId="2" fillId="33" borderId="13"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0" fillId="0" borderId="42" xfId="0" applyBorder="1" applyAlignment="1">
      <alignment horizontal="center"/>
    </xf>
    <xf numFmtId="0" fontId="52" fillId="38" borderId="43" xfId="0" applyFont="1" applyFill="1" applyBorder="1" applyAlignment="1">
      <alignment horizontal="center" vertical="center" wrapText="1"/>
    </xf>
    <xf numFmtId="0" fontId="52" fillId="38" borderId="21" xfId="0" applyFont="1" applyFill="1" applyBorder="1" applyAlignment="1">
      <alignment horizontal="center" vertical="center" wrapText="1"/>
    </xf>
    <xf numFmtId="0" fontId="52" fillId="38" borderId="44" xfId="0" applyFont="1" applyFill="1" applyBorder="1" applyAlignment="1">
      <alignment horizontal="center" vertical="center" wrapText="1"/>
    </xf>
    <xf numFmtId="0" fontId="52" fillId="38" borderId="45" xfId="0" applyFont="1" applyFill="1" applyBorder="1" applyAlignment="1">
      <alignment horizontal="center" vertical="center" wrapText="1"/>
    </xf>
    <xf numFmtId="14" fontId="0" fillId="0" borderId="10" xfId="0" applyNumberFormat="1" applyFill="1" applyBorder="1" applyAlignment="1">
      <alignment/>
    </xf>
    <xf numFmtId="1" fontId="0" fillId="0" borderId="10" xfId="0" applyNumberFormat="1" applyFill="1" applyBorder="1" applyAlignment="1">
      <alignment/>
    </xf>
    <xf numFmtId="10" fontId="0" fillId="0" borderId="10" xfId="0" applyNumberFormat="1" applyFill="1" applyBorder="1" applyAlignment="1">
      <alignment horizontal="center"/>
    </xf>
    <xf numFmtId="0" fontId="0" fillId="0" borderId="17" xfId="0" applyFill="1" applyBorder="1" applyAlignment="1">
      <alignment horizontal="center" wrapText="1"/>
    </xf>
    <xf numFmtId="0" fontId="0" fillId="0" borderId="14" xfId="0" applyFill="1" applyBorder="1" applyAlignment="1">
      <alignment horizontal="center" wrapText="1"/>
    </xf>
    <xf numFmtId="14" fontId="0" fillId="0" borderId="10" xfId="0" applyNumberFormat="1" applyFill="1" applyBorder="1" applyAlignment="1">
      <alignment vertical="center"/>
    </xf>
    <xf numFmtId="0" fontId="0" fillId="0" borderId="10" xfId="0" applyFont="1" applyFill="1" applyBorder="1" applyAlignment="1">
      <alignment horizontal="center" vertical="center" wrapText="1"/>
    </xf>
    <xf numFmtId="14" fontId="0" fillId="0" borderId="10" xfId="0" applyNumberFormat="1" applyFill="1" applyBorder="1" applyAlignment="1">
      <alignment horizontal="center" vertical="center"/>
    </xf>
    <xf numFmtId="0" fontId="0" fillId="0" borderId="10" xfId="0" applyFont="1" applyFill="1" applyBorder="1" applyAlignment="1">
      <alignment horizontal="center" vertical="center"/>
    </xf>
    <xf numFmtId="14" fontId="0" fillId="0" borderId="10" xfId="0" applyNumberForma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Gráfico del indicador</a:t>
            </a:r>
          </a:p>
        </c:rich>
      </c:tx>
      <c:layout>
        <c:manualLayout>
          <c:xMode val="factor"/>
          <c:yMode val="factor"/>
          <c:x val="-0.00125"/>
          <c:y val="0.001"/>
        </c:manualLayout>
      </c:layout>
      <c:spPr>
        <a:noFill/>
        <a:ln>
          <a:noFill/>
        </a:ln>
      </c:spPr>
    </c:title>
    <c:plotArea>
      <c:layout>
        <c:manualLayout>
          <c:xMode val="edge"/>
          <c:yMode val="edge"/>
          <c:x val="0.038"/>
          <c:y val="0.0875"/>
          <c:w val="0.9495"/>
          <c:h val="0.866"/>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'C01_001'!$D$21:$D$33</c:f>
              <c:numCache/>
            </c:numRef>
          </c:val>
        </c:ser>
        <c:axId val="66186116"/>
        <c:axId val="58804133"/>
      </c:barChart>
      <c:catAx>
        <c:axId val="66186116"/>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Fechas de medición</a:t>
                </a:r>
              </a:p>
            </c:rich>
          </c:tx>
          <c:layout>
            <c:manualLayout>
              <c:xMode val="factor"/>
              <c:yMode val="factor"/>
              <c:x val="-0.007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8804133"/>
        <c:crosses val="autoZero"/>
        <c:auto val="1"/>
        <c:lblOffset val="100"/>
        <c:tickLblSkip val="1"/>
        <c:noMultiLvlLbl val="0"/>
      </c:catAx>
      <c:valAx>
        <c:axId val="58804133"/>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Resultados de la medición</a:t>
                </a:r>
              </a:p>
            </c:rich>
          </c:tx>
          <c:layout>
            <c:manualLayout>
              <c:xMode val="factor"/>
              <c:yMode val="factor"/>
              <c:x val="-0.015"/>
              <c:y val="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1861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Gráfico del indicador</a:t>
            </a:r>
          </a:p>
        </c:rich>
      </c:tx>
      <c:layout>
        <c:manualLayout>
          <c:xMode val="factor"/>
          <c:yMode val="factor"/>
          <c:x val="-0.00125"/>
          <c:y val="0.00275"/>
        </c:manualLayout>
      </c:layout>
      <c:spPr>
        <a:noFill/>
        <a:ln>
          <a:noFill/>
        </a:ln>
      </c:spPr>
    </c:title>
    <c:plotArea>
      <c:layout>
        <c:manualLayout>
          <c:xMode val="edge"/>
          <c:yMode val="edge"/>
          <c:x val="0.038"/>
          <c:y val="0.0865"/>
          <c:w val="0.9495"/>
          <c:h val="0.8675"/>
        </c:manualLayout>
      </c:layout>
      <c:barChart>
        <c:barDir val="col"/>
        <c:grouping val="clustered"/>
        <c:varyColors val="0"/>
        <c:ser>
          <c:idx val="0"/>
          <c:order val="0"/>
          <c:tx>
            <c:v>Resultados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'C01_002'!$D$21:$D$30</c:f>
              <c:numCache/>
            </c:numRef>
          </c:val>
        </c:ser>
        <c:axId val="59475150"/>
        <c:axId val="65514303"/>
      </c:barChart>
      <c:catAx>
        <c:axId val="59475150"/>
        <c:scaling>
          <c:orientation val="minMax"/>
        </c:scaling>
        <c:axPos val="b"/>
        <c:title>
          <c:tx>
            <c:rich>
              <a:bodyPr vert="horz" rot="0" anchor="ctr"/>
              <a:lstStyle/>
              <a:p>
                <a:pPr algn="ctr">
                  <a:defRPr/>
                </a:pPr>
                <a:r>
                  <a:rPr lang="en-US" cap="none" sz="875" b="1" i="0" u="none" baseline="0">
                    <a:solidFill>
                      <a:srgbClr val="000000"/>
                    </a:solidFill>
                    <a:latin typeface="Arial"/>
                    <a:ea typeface="Arial"/>
                    <a:cs typeface="Arial"/>
                  </a:rPr>
                  <a:t>Fechas de medición</a:t>
                </a:r>
              </a:p>
            </c:rich>
          </c:tx>
          <c:layout>
            <c:manualLayout>
              <c:xMode val="factor"/>
              <c:yMode val="factor"/>
              <c:x val="-0.008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5514303"/>
        <c:crosses val="autoZero"/>
        <c:auto val="1"/>
        <c:lblOffset val="100"/>
        <c:tickLblSkip val="1"/>
        <c:noMultiLvlLbl val="0"/>
      </c:catAx>
      <c:valAx>
        <c:axId val="65514303"/>
        <c:scaling>
          <c:orientation val="minMax"/>
        </c:scaling>
        <c:axPos val="l"/>
        <c:title>
          <c:tx>
            <c:rich>
              <a:bodyPr vert="horz" rot="-5400000" anchor="ctr"/>
              <a:lstStyle/>
              <a:p>
                <a:pPr algn="ctr">
                  <a:defRPr/>
                </a:pPr>
                <a:r>
                  <a:rPr lang="en-US" cap="none" sz="875" b="1" i="0" u="none" baseline="0">
                    <a:solidFill>
                      <a:srgbClr val="000000"/>
                    </a:solidFill>
                    <a:latin typeface="Arial"/>
                    <a:ea typeface="Arial"/>
                    <a:cs typeface="Arial"/>
                  </a:rPr>
                  <a:t>Resultados de la medición</a:t>
                </a:r>
              </a:p>
            </c:rich>
          </c:tx>
          <c:layout>
            <c:manualLayout>
              <c:xMode val="factor"/>
              <c:yMode val="factor"/>
              <c:x val="-0.015"/>
              <c:y val="0.015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4751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524500" y="706755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17</xdr:row>
      <xdr:rowOff>28575</xdr:rowOff>
    </xdr:from>
    <xdr:to>
      <xdr:col>26</xdr:col>
      <xdr:colOff>76200</xdr:colOff>
      <xdr:row>32</xdr:row>
      <xdr:rowOff>342900</xdr:rowOff>
    </xdr:to>
    <xdr:graphicFrame>
      <xdr:nvGraphicFramePr>
        <xdr:cNvPr id="2" name="Chart 2"/>
        <xdr:cNvGraphicFramePr/>
      </xdr:nvGraphicFramePr>
      <xdr:xfrm>
        <a:off x="13058775" y="7477125"/>
        <a:ext cx="8305800" cy="106013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190500</xdr:colOff>
      <xdr:row>1</xdr:row>
      <xdr:rowOff>47625</xdr:rowOff>
    </xdr:from>
    <xdr:to>
      <xdr:col>0</xdr:col>
      <xdr:colOff>904875</xdr:colOff>
      <xdr:row>3</xdr:row>
      <xdr:rowOff>247650</xdr:rowOff>
    </xdr:to>
    <xdr:pic>
      <xdr:nvPicPr>
        <xdr:cNvPr id="3" name="Picture 20"/>
        <xdr:cNvPicPr preferRelativeResize="1">
          <a:picLocks noChangeAspect="1"/>
        </xdr:cNvPicPr>
      </xdr:nvPicPr>
      <xdr:blipFill>
        <a:blip r:embed="rId2"/>
        <a:stretch>
          <a:fillRect/>
        </a:stretch>
      </xdr:blipFill>
      <xdr:spPr>
        <a:xfrm>
          <a:off x="190500" y="228600"/>
          <a:ext cx="714375" cy="733425"/>
        </a:xfrm>
        <a:prstGeom prst="rect">
          <a:avLst/>
        </a:prstGeom>
        <a:solidFill>
          <a:srgbClr val="FFFFFF"/>
        </a:solidFill>
        <a:ln w="9525" cmpd="sng">
          <a:noFill/>
        </a:ln>
      </xdr:spPr>
    </xdr:pic>
    <xdr:clientData/>
  </xdr:twoCellAnchor>
  <xdr:twoCellAnchor>
    <xdr:from>
      <xdr:col>6</xdr:col>
      <xdr:colOff>0</xdr:colOff>
      <xdr:row>15</xdr:row>
      <xdr:rowOff>0</xdr:rowOff>
    </xdr:from>
    <xdr:to>
      <xdr:col>6</xdr:col>
      <xdr:colOff>9525</xdr:colOff>
      <xdr:row>15</xdr:row>
      <xdr:rowOff>0</xdr:rowOff>
    </xdr:to>
    <xdr:sp>
      <xdr:nvSpPr>
        <xdr:cNvPr id="4" name="Line 21"/>
        <xdr:cNvSpPr>
          <a:spLocks/>
        </xdr:cNvSpPr>
      </xdr:nvSpPr>
      <xdr:spPr>
        <a:xfrm flipH="1" flipV="1">
          <a:off x="5524500" y="706755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6</xdr:col>
      <xdr:colOff>9525</xdr:colOff>
      <xdr:row>15</xdr:row>
      <xdr:rowOff>0</xdr:rowOff>
    </xdr:to>
    <xdr:sp>
      <xdr:nvSpPr>
        <xdr:cNvPr id="1" name="Line 1"/>
        <xdr:cNvSpPr>
          <a:spLocks/>
        </xdr:cNvSpPr>
      </xdr:nvSpPr>
      <xdr:spPr>
        <a:xfrm flipH="1" flipV="1">
          <a:off x="5619750" y="7229475"/>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17</xdr:row>
      <xdr:rowOff>28575</xdr:rowOff>
    </xdr:from>
    <xdr:to>
      <xdr:col>26</xdr:col>
      <xdr:colOff>76200</xdr:colOff>
      <xdr:row>30</xdr:row>
      <xdr:rowOff>342900</xdr:rowOff>
    </xdr:to>
    <xdr:graphicFrame>
      <xdr:nvGraphicFramePr>
        <xdr:cNvPr id="2" name="Chart 4"/>
        <xdr:cNvGraphicFramePr/>
      </xdr:nvGraphicFramePr>
      <xdr:xfrm>
        <a:off x="13192125" y="7639050"/>
        <a:ext cx="8305800" cy="13515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41"/>
  <sheetViews>
    <sheetView tabSelected="1" zoomScaleSheetLayoutView="75" zoomScalePageLayoutView="0" workbookViewId="0" topLeftCell="A1">
      <selection activeCell="G12" sqref="G12"/>
    </sheetView>
  </sheetViews>
  <sheetFormatPr defaultColWidth="11.421875" defaultRowHeight="12.75"/>
  <cols>
    <col min="1" max="1" width="16.28125" style="46" customWidth="1"/>
    <col min="2" max="2" width="6.7109375" style="35" customWidth="1"/>
    <col min="3" max="3" width="7.7109375" style="35" customWidth="1"/>
    <col min="4" max="4" width="8.7109375" style="35" bestFit="1" customWidth="1"/>
    <col min="5" max="6" width="21.7109375" style="0" customWidth="1"/>
    <col min="7" max="7" width="22.7109375" style="0" customWidth="1"/>
    <col min="8" max="10" width="21.7109375" style="0" customWidth="1"/>
    <col min="11" max="13" width="11.421875" style="0" hidden="1" customWidth="1"/>
  </cols>
  <sheetData>
    <row r="1" spans="1:13" ht="14.25">
      <c r="A1" s="88"/>
      <c r="B1" s="89"/>
      <c r="C1" s="89"/>
      <c r="D1" s="89"/>
      <c r="E1" s="89"/>
      <c r="F1" s="89"/>
      <c r="G1" s="89"/>
      <c r="H1" s="89"/>
      <c r="I1" s="89"/>
      <c r="J1" s="90"/>
      <c r="K1" s="7" t="s">
        <v>20</v>
      </c>
      <c r="L1" s="7" t="s">
        <v>23</v>
      </c>
      <c r="M1" s="7" t="s">
        <v>28</v>
      </c>
    </row>
    <row r="2" spans="1:13" ht="15" customHeight="1">
      <c r="A2" s="91"/>
      <c r="B2" s="97" t="s">
        <v>59</v>
      </c>
      <c r="C2" s="97"/>
      <c r="D2" s="97"/>
      <c r="E2" s="97"/>
      <c r="F2" s="97"/>
      <c r="G2" s="97"/>
      <c r="H2" s="97"/>
      <c r="I2" s="97"/>
      <c r="J2" s="98"/>
      <c r="K2" s="7" t="s">
        <v>21</v>
      </c>
      <c r="L2" s="7" t="s">
        <v>24</v>
      </c>
      <c r="M2" s="7" t="s">
        <v>29</v>
      </c>
    </row>
    <row r="3" spans="1:13" ht="27" customHeight="1">
      <c r="A3" s="91"/>
      <c r="B3" s="97" t="s">
        <v>45</v>
      </c>
      <c r="C3" s="97"/>
      <c r="D3" s="97"/>
      <c r="E3" s="97"/>
      <c r="F3" s="97"/>
      <c r="G3" s="97"/>
      <c r="H3" s="97"/>
      <c r="I3" s="97"/>
      <c r="J3" s="98"/>
      <c r="K3" s="7" t="s">
        <v>22</v>
      </c>
      <c r="L3" s="7"/>
      <c r="M3" s="7" t="s">
        <v>30</v>
      </c>
    </row>
    <row r="4" spans="1:13" ht="24.75" customHeight="1">
      <c r="A4" s="91"/>
      <c r="B4" s="99" t="s">
        <v>0</v>
      </c>
      <c r="C4" s="99"/>
      <c r="D4" s="99"/>
      <c r="E4" s="99"/>
      <c r="F4" s="99"/>
      <c r="G4" s="99"/>
      <c r="H4" s="99"/>
      <c r="I4" s="99"/>
      <c r="J4" s="100"/>
      <c r="M4" s="7" t="s">
        <v>31</v>
      </c>
    </row>
    <row r="5" spans="1:10" ht="24.75" customHeight="1">
      <c r="A5" s="101" t="s">
        <v>14</v>
      </c>
      <c r="B5" s="102"/>
      <c r="C5" s="102"/>
      <c r="D5" s="102"/>
      <c r="E5" s="102"/>
      <c r="F5" s="102"/>
      <c r="G5" s="102"/>
      <c r="H5" s="102"/>
      <c r="I5" s="102"/>
      <c r="J5" s="103"/>
    </row>
    <row r="6" spans="1:10" ht="19.5" customHeight="1">
      <c r="A6" s="104" t="s">
        <v>1</v>
      </c>
      <c r="B6" s="108" t="s">
        <v>55</v>
      </c>
      <c r="C6" s="109"/>
      <c r="D6" s="110"/>
      <c r="E6" s="106" t="s">
        <v>2</v>
      </c>
      <c r="F6" s="108" t="s">
        <v>41</v>
      </c>
      <c r="G6" s="109"/>
      <c r="H6" s="110"/>
      <c r="I6" s="1" t="s">
        <v>3</v>
      </c>
      <c r="J6" s="14" t="s">
        <v>22</v>
      </c>
    </row>
    <row r="7" spans="1:10" ht="19.5" customHeight="1">
      <c r="A7" s="105"/>
      <c r="B7" s="111"/>
      <c r="C7" s="112"/>
      <c r="D7" s="113"/>
      <c r="E7" s="107"/>
      <c r="F7" s="111"/>
      <c r="G7" s="112"/>
      <c r="H7" s="113"/>
      <c r="I7" s="13" t="s">
        <v>26</v>
      </c>
      <c r="J7" s="15" t="s">
        <v>24</v>
      </c>
    </row>
    <row r="8" spans="1:10" ht="12.75">
      <c r="A8" s="92"/>
      <c r="B8" s="93"/>
      <c r="C8" s="93"/>
      <c r="D8" s="93"/>
      <c r="E8" s="93"/>
      <c r="F8" s="93"/>
      <c r="G8" s="93"/>
      <c r="H8" s="93"/>
      <c r="I8" s="93"/>
      <c r="J8" s="94"/>
    </row>
    <row r="9" spans="1:10" ht="69.75" customHeight="1">
      <c r="A9" s="42" t="s">
        <v>4</v>
      </c>
      <c r="B9" s="114" t="s">
        <v>48</v>
      </c>
      <c r="C9" s="115"/>
      <c r="D9" s="115"/>
      <c r="E9" s="115"/>
      <c r="F9" s="116"/>
      <c r="G9" s="1" t="s">
        <v>5</v>
      </c>
      <c r="H9" s="95" t="s">
        <v>46</v>
      </c>
      <c r="I9" s="95"/>
      <c r="J9" s="96"/>
    </row>
    <row r="10" spans="1:10" ht="90" customHeight="1">
      <c r="A10" s="42" t="s">
        <v>6</v>
      </c>
      <c r="B10" s="114" t="s">
        <v>38</v>
      </c>
      <c r="C10" s="115"/>
      <c r="D10" s="115"/>
      <c r="E10" s="115"/>
      <c r="F10" s="116"/>
      <c r="G10" s="1" t="s">
        <v>7</v>
      </c>
      <c r="H10" s="95" t="s">
        <v>47</v>
      </c>
      <c r="I10" s="95"/>
      <c r="J10" s="96"/>
    </row>
    <row r="11" spans="1:10" ht="69.75" customHeight="1">
      <c r="A11" s="42" t="s">
        <v>8</v>
      </c>
      <c r="B11" s="114" t="s">
        <v>49</v>
      </c>
      <c r="C11" s="115"/>
      <c r="D11" s="115"/>
      <c r="E11" s="115"/>
      <c r="F11" s="116"/>
      <c r="G11" s="1" t="s">
        <v>9</v>
      </c>
      <c r="H11" s="95" t="s">
        <v>42</v>
      </c>
      <c r="I11" s="95"/>
      <c r="J11" s="96"/>
    </row>
    <row r="12" spans="1:10" ht="42.75" customHeight="1">
      <c r="A12" s="42" t="s">
        <v>10</v>
      </c>
      <c r="B12" s="114" t="s">
        <v>56</v>
      </c>
      <c r="C12" s="115"/>
      <c r="D12" s="115"/>
      <c r="E12" s="115"/>
      <c r="F12" s="116"/>
      <c r="G12" s="1" t="s">
        <v>11</v>
      </c>
      <c r="H12" s="95" t="s">
        <v>37</v>
      </c>
      <c r="I12" s="95"/>
      <c r="J12" s="96"/>
    </row>
    <row r="13" spans="1:18" ht="43.5" customHeight="1">
      <c r="A13" s="42" t="s">
        <v>12</v>
      </c>
      <c r="B13" s="114" t="s">
        <v>57</v>
      </c>
      <c r="C13" s="115"/>
      <c r="D13" s="115"/>
      <c r="E13" s="115"/>
      <c r="F13" s="116"/>
      <c r="G13" s="1" t="s">
        <v>13</v>
      </c>
      <c r="H13" s="95" t="s">
        <v>54</v>
      </c>
      <c r="I13" s="95"/>
      <c r="J13" s="96"/>
      <c r="P13" s="8"/>
      <c r="Q13" s="8"/>
      <c r="R13" s="8"/>
    </row>
    <row r="14" spans="1:18" ht="69.75" customHeight="1">
      <c r="A14" s="41" t="s">
        <v>58</v>
      </c>
      <c r="B14" s="119">
        <v>0.8</v>
      </c>
      <c r="C14" s="115"/>
      <c r="D14" s="116"/>
      <c r="E14" s="1" t="s">
        <v>16</v>
      </c>
      <c r="F14" s="16">
        <v>1</v>
      </c>
      <c r="G14" s="1" t="s">
        <v>25</v>
      </c>
      <c r="H14" s="18" t="s">
        <v>60</v>
      </c>
      <c r="I14" s="19" t="s">
        <v>61</v>
      </c>
      <c r="J14" s="20" t="s">
        <v>62</v>
      </c>
      <c r="P14" s="9"/>
      <c r="Q14" s="9"/>
      <c r="R14" s="9"/>
    </row>
    <row r="15" spans="1:10" ht="13.5" thickBot="1">
      <c r="A15" s="124"/>
      <c r="B15" s="125"/>
      <c r="C15" s="125"/>
      <c r="D15" s="125"/>
      <c r="E15" s="125"/>
      <c r="F15" s="125"/>
      <c r="G15" s="125"/>
      <c r="H15" s="125"/>
      <c r="I15" s="125"/>
      <c r="J15" s="126"/>
    </row>
    <row r="16" spans="1:10" ht="15" customHeight="1">
      <c r="A16" s="91"/>
      <c r="B16" s="120" t="str">
        <f>B2</f>
        <v>SECRETARIA DE EDUCACIÓN DE SOACHA</v>
      </c>
      <c r="C16" s="120"/>
      <c r="D16" s="120"/>
      <c r="E16" s="120"/>
      <c r="F16" s="120"/>
      <c r="G16" s="120"/>
      <c r="H16" s="120"/>
      <c r="I16" s="120"/>
      <c r="J16" s="121"/>
    </row>
    <row r="17" spans="1:10" ht="15" customHeight="1">
      <c r="A17" s="91"/>
      <c r="B17" s="122" t="str">
        <f>B3</f>
        <v>PROCESO C01. ESTABLECER LAS DIRECTRICES, CRITERIOS, PROCEDIMIENTOS Y CRONOGRAMA PARA LA ORGANIZACIÓN Y GESTIÓN DE LA COBERTURA DEL SERVICIO EDUCATIVO</v>
      </c>
      <c r="C17" s="122"/>
      <c r="D17" s="122"/>
      <c r="E17" s="122"/>
      <c r="F17" s="122"/>
      <c r="G17" s="122"/>
      <c r="H17" s="122"/>
      <c r="I17" s="122"/>
      <c r="J17" s="123"/>
    </row>
    <row r="18" spans="1:10" ht="15" customHeight="1">
      <c r="A18" s="91"/>
      <c r="B18" s="99" t="str">
        <f>B4</f>
        <v>HOJA DE VIDA DE INDICADORES POR PROCESO</v>
      </c>
      <c r="C18" s="99"/>
      <c r="D18" s="99"/>
      <c r="E18" s="99"/>
      <c r="F18" s="99"/>
      <c r="G18" s="99"/>
      <c r="H18" s="99"/>
      <c r="I18" s="99"/>
      <c r="J18" s="100"/>
    </row>
    <row r="19" spans="1:10" ht="24.75" customHeight="1">
      <c r="A19" s="101" t="s">
        <v>17</v>
      </c>
      <c r="B19" s="102"/>
      <c r="C19" s="102"/>
      <c r="D19" s="102"/>
      <c r="E19" s="102"/>
      <c r="F19" s="102"/>
      <c r="G19" s="102"/>
      <c r="H19" s="102"/>
      <c r="I19" s="102"/>
      <c r="J19" s="103"/>
    </row>
    <row r="20" spans="1:10" ht="30" customHeight="1">
      <c r="A20" s="42" t="s">
        <v>18</v>
      </c>
      <c r="B20" s="31" t="s">
        <v>16</v>
      </c>
      <c r="C20" s="31" t="s">
        <v>27</v>
      </c>
      <c r="D20" s="36" t="s">
        <v>32</v>
      </c>
      <c r="E20" s="1" t="s">
        <v>33</v>
      </c>
      <c r="F20" s="135" t="s">
        <v>34</v>
      </c>
      <c r="G20" s="128"/>
      <c r="H20" s="1" t="s">
        <v>35</v>
      </c>
      <c r="I20" s="1" t="s">
        <v>19</v>
      </c>
      <c r="J20" s="3" t="s">
        <v>36</v>
      </c>
    </row>
    <row r="21" spans="1:10" ht="76.5">
      <c r="A21" s="43">
        <v>40330</v>
      </c>
      <c r="B21" s="32">
        <v>22</v>
      </c>
      <c r="C21" s="32">
        <v>21</v>
      </c>
      <c r="D21" s="37">
        <f aca="true" t="shared" si="0" ref="D21:D35">C21*100%/B21</f>
        <v>0.9545454545454546</v>
      </c>
      <c r="E21" s="17" t="s">
        <v>63</v>
      </c>
      <c r="F21" s="129" t="s">
        <v>64</v>
      </c>
      <c r="G21" s="129"/>
      <c r="H21" s="21" t="s">
        <v>65</v>
      </c>
      <c r="I21" s="22" t="s">
        <v>64</v>
      </c>
      <c r="J21" s="23" t="s">
        <v>30</v>
      </c>
    </row>
    <row r="22" spans="1:10" ht="63.75">
      <c r="A22" s="43">
        <v>40371</v>
      </c>
      <c r="B22" s="32">
        <v>22</v>
      </c>
      <c r="C22" s="32">
        <v>20</v>
      </c>
      <c r="D22" s="37">
        <f t="shared" si="0"/>
        <v>0.9090909090909091</v>
      </c>
      <c r="E22" s="17" t="s">
        <v>66</v>
      </c>
      <c r="F22" s="117" t="s">
        <v>67</v>
      </c>
      <c r="G22" s="118"/>
      <c r="H22" s="21" t="s">
        <v>65</v>
      </c>
      <c r="I22" s="25" t="s">
        <v>64</v>
      </c>
      <c r="J22" s="22" t="s">
        <v>28</v>
      </c>
    </row>
    <row r="23" spans="1:10" ht="102">
      <c r="A23" s="43">
        <v>40372</v>
      </c>
      <c r="B23" s="32">
        <v>22</v>
      </c>
      <c r="C23" s="32">
        <v>21</v>
      </c>
      <c r="D23" s="37">
        <f t="shared" si="0"/>
        <v>0.9545454545454546</v>
      </c>
      <c r="E23" s="26" t="s">
        <v>68</v>
      </c>
      <c r="F23" s="117" t="s">
        <v>69</v>
      </c>
      <c r="G23" s="118"/>
      <c r="H23" s="21" t="s">
        <v>65</v>
      </c>
      <c r="I23" s="22" t="s">
        <v>64</v>
      </c>
      <c r="J23" s="22" t="s">
        <v>28</v>
      </c>
    </row>
    <row r="24" spans="1:10" ht="76.5">
      <c r="A24" s="44">
        <v>40717</v>
      </c>
      <c r="B24" s="32">
        <v>22</v>
      </c>
      <c r="C24" s="32">
        <v>28</v>
      </c>
      <c r="D24" s="37">
        <f t="shared" si="0"/>
        <v>1.2727272727272727</v>
      </c>
      <c r="E24" s="27" t="s">
        <v>73</v>
      </c>
      <c r="F24" s="133" t="s">
        <v>75</v>
      </c>
      <c r="G24" s="134"/>
      <c r="H24" s="28" t="s">
        <v>65</v>
      </c>
      <c r="I24" s="25" t="s">
        <v>64</v>
      </c>
      <c r="J24" s="22" t="s">
        <v>28</v>
      </c>
    </row>
    <row r="25" spans="1:10" ht="51">
      <c r="A25" s="44">
        <v>40717</v>
      </c>
      <c r="B25" s="32">
        <v>22</v>
      </c>
      <c r="C25" s="32">
        <v>12</v>
      </c>
      <c r="D25" s="37">
        <f t="shared" si="0"/>
        <v>0.5454545454545454</v>
      </c>
      <c r="E25" s="27" t="s">
        <v>70</v>
      </c>
      <c r="F25" s="133" t="s">
        <v>74</v>
      </c>
      <c r="G25" s="134"/>
      <c r="H25" s="28" t="s">
        <v>65</v>
      </c>
      <c r="I25" s="25" t="s">
        <v>64</v>
      </c>
      <c r="J25" s="22" t="s">
        <v>28</v>
      </c>
    </row>
    <row r="26" spans="1:10" ht="63.75">
      <c r="A26" s="45">
        <v>40800</v>
      </c>
      <c r="B26" s="33">
        <v>22</v>
      </c>
      <c r="C26" s="33">
        <v>17</v>
      </c>
      <c r="D26" s="38">
        <f t="shared" si="0"/>
        <v>0.7727272727272727</v>
      </c>
      <c r="E26" s="26" t="s">
        <v>71</v>
      </c>
      <c r="F26" s="127" t="s">
        <v>76</v>
      </c>
      <c r="G26" s="128"/>
      <c r="H26" s="29" t="s">
        <v>65</v>
      </c>
      <c r="I26" s="30" t="s">
        <v>64</v>
      </c>
      <c r="J26" s="29" t="s">
        <v>28</v>
      </c>
    </row>
    <row r="27" spans="1:10" ht="38.25">
      <c r="A27" s="45">
        <v>40848</v>
      </c>
      <c r="B27" s="33">
        <v>44</v>
      </c>
      <c r="C27" s="33">
        <v>35</v>
      </c>
      <c r="D27" s="38">
        <f t="shared" si="0"/>
        <v>0.7954545454545454</v>
      </c>
      <c r="E27" s="26" t="s">
        <v>77</v>
      </c>
      <c r="F27" s="127" t="s">
        <v>79</v>
      </c>
      <c r="G27" s="128"/>
      <c r="H27" s="29" t="s">
        <v>65</v>
      </c>
      <c r="I27" s="30" t="s">
        <v>64</v>
      </c>
      <c r="J27" s="29" t="s">
        <v>28</v>
      </c>
    </row>
    <row r="28" spans="1:10" ht="63.75" customHeight="1">
      <c r="A28" s="45">
        <v>41024</v>
      </c>
      <c r="B28" s="33">
        <v>44</v>
      </c>
      <c r="C28" s="33">
        <v>59</v>
      </c>
      <c r="D28" s="38">
        <f t="shared" si="0"/>
        <v>1.3409090909090908</v>
      </c>
      <c r="E28" s="24" t="s">
        <v>85</v>
      </c>
      <c r="F28" s="117" t="s">
        <v>86</v>
      </c>
      <c r="G28" s="132"/>
      <c r="H28" s="29" t="s">
        <v>72</v>
      </c>
      <c r="I28" s="30" t="s">
        <v>64</v>
      </c>
      <c r="J28" s="29" t="s">
        <v>28</v>
      </c>
    </row>
    <row r="29" spans="1:10" ht="63.75" customHeight="1">
      <c r="A29" s="45">
        <v>41106</v>
      </c>
      <c r="B29" s="33">
        <v>22</v>
      </c>
      <c r="C29" s="33">
        <v>21</v>
      </c>
      <c r="D29" s="38">
        <f t="shared" si="0"/>
        <v>0.9545454545454546</v>
      </c>
      <c r="E29" s="24" t="s">
        <v>87</v>
      </c>
      <c r="F29" s="117" t="s">
        <v>89</v>
      </c>
      <c r="G29" s="132"/>
      <c r="H29" s="29" t="s">
        <v>88</v>
      </c>
      <c r="I29" s="30" t="s">
        <v>64</v>
      </c>
      <c r="J29" s="29" t="s">
        <v>28</v>
      </c>
    </row>
    <row r="30" spans="1:10" ht="45" customHeight="1">
      <c r="A30" s="43">
        <v>41159</v>
      </c>
      <c r="B30" s="32">
        <v>22</v>
      </c>
      <c r="C30" s="32">
        <v>20</v>
      </c>
      <c r="D30" s="39">
        <f t="shared" si="0"/>
        <v>0.9090909090909091</v>
      </c>
      <c r="E30" s="26" t="s">
        <v>78</v>
      </c>
      <c r="F30" s="129" t="s">
        <v>80</v>
      </c>
      <c r="G30" s="129"/>
      <c r="H30" s="29" t="s">
        <v>65</v>
      </c>
      <c r="I30" s="22" t="s">
        <v>64</v>
      </c>
      <c r="J30" s="22" t="s">
        <v>28</v>
      </c>
    </row>
    <row r="31" spans="1:10" ht="45" customHeight="1">
      <c r="A31" s="43">
        <v>41162</v>
      </c>
      <c r="B31" s="32">
        <v>22</v>
      </c>
      <c r="C31" s="32">
        <v>20</v>
      </c>
      <c r="D31" s="39">
        <f t="shared" si="0"/>
        <v>0.9090909090909091</v>
      </c>
      <c r="E31" s="26" t="s">
        <v>78</v>
      </c>
      <c r="F31" s="129" t="s">
        <v>80</v>
      </c>
      <c r="G31" s="129"/>
      <c r="H31" s="29" t="s">
        <v>65</v>
      </c>
      <c r="I31" s="22" t="s">
        <v>64</v>
      </c>
      <c r="J31" s="22" t="s">
        <v>28</v>
      </c>
    </row>
    <row r="32" spans="1:10" ht="51">
      <c r="A32" s="43">
        <v>41472</v>
      </c>
      <c r="B32" s="32">
        <v>10</v>
      </c>
      <c r="C32" s="32">
        <v>10</v>
      </c>
      <c r="D32" s="39">
        <f t="shared" si="0"/>
        <v>1</v>
      </c>
      <c r="E32" s="48" t="s">
        <v>94</v>
      </c>
      <c r="F32" s="130" t="s">
        <v>95</v>
      </c>
      <c r="G32" s="131"/>
      <c r="H32" s="29" t="s">
        <v>88</v>
      </c>
      <c r="I32" s="30" t="s">
        <v>64</v>
      </c>
      <c r="J32" s="29" t="s">
        <v>28</v>
      </c>
    </row>
    <row r="33" spans="1:10" ht="51">
      <c r="A33" s="43">
        <v>41473</v>
      </c>
      <c r="B33" s="34">
        <v>14</v>
      </c>
      <c r="C33" s="34">
        <v>14</v>
      </c>
      <c r="D33" s="39">
        <f t="shared" si="0"/>
        <v>1</v>
      </c>
      <c r="E33" s="48" t="s">
        <v>94</v>
      </c>
      <c r="F33" s="130" t="s">
        <v>95</v>
      </c>
      <c r="G33" s="131"/>
      <c r="H33" s="29" t="s">
        <v>88</v>
      </c>
      <c r="I33" s="30" t="s">
        <v>64</v>
      </c>
      <c r="J33" s="29" t="s">
        <v>28</v>
      </c>
    </row>
    <row r="34" spans="1:10" ht="45" customHeight="1">
      <c r="A34" s="43">
        <v>41845</v>
      </c>
      <c r="B34" s="34">
        <v>24</v>
      </c>
      <c r="C34" s="34">
        <v>24</v>
      </c>
      <c r="D34" s="39">
        <f t="shared" si="0"/>
        <v>1</v>
      </c>
      <c r="E34" s="48" t="s">
        <v>99</v>
      </c>
      <c r="F34" s="130" t="s">
        <v>100</v>
      </c>
      <c r="G34" s="131"/>
      <c r="H34" s="4" t="s">
        <v>103</v>
      </c>
      <c r="I34" s="4" t="s">
        <v>64</v>
      </c>
      <c r="J34" s="4" t="s">
        <v>28</v>
      </c>
    </row>
    <row r="35" spans="1:10" ht="45" customHeight="1">
      <c r="A35" s="43">
        <v>42243</v>
      </c>
      <c r="B35" s="34">
        <v>64</v>
      </c>
      <c r="C35" s="34">
        <v>64</v>
      </c>
      <c r="D35" s="39">
        <f t="shared" si="0"/>
        <v>1</v>
      </c>
      <c r="E35" s="28" t="s">
        <v>105</v>
      </c>
      <c r="F35" s="130" t="s">
        <v>101</v>
      </c>
      <c r="G35" s="131"/>
      <c r="H35" s="4" t="s">
        <v>103</v>
      </c>
      <c r="I35" s="4" t="s">
        <v>64</v>
      </c>
      <c r="J35" s="4" t="s">
        <v>28</v>
      </c>
    </row>
    <row r="36" spans="1:10" ht="44.25" customHeight="1">
      <c r="A36" s="43">
        <v>42608</v>
      </c>
      <c r="B36" s="34">
        <v>48</v>
      </c>
      <c r="C36" s="34">
        <v>48</v>
      </c>
      <c r="D36" s="39">
        <f>C36*100%/B36</f>
        <v>1</v>
      </c>
      <c r="E36" s="28" t="s">
        <v>108</v>
      </c>
      <c r="F36" s="130" t="s">
        <v>102</v>
      </c>
      <c r="G36" s="131"/>
      <c r="H36" s="4" t="s">
        <v>72</v>
      </c>
      <c r="I36" s="4" t="s">
        <v>64</v>
      </c>
      <c r="J36" s="4" t="s">
        <v>28</v>
      </c>
    </row>
    <row r="37" spans="1:10" ht="60" customHeight="1">
      <c r="A37" s="158">
        <v>43014</v>
      </c>
      <c r="B37" s="76">
        <v>127</v>
      </c>
      <c r="C37" s="76">
        <v>117</v>
      </c>
      <c r="D37" s="77">
        <f>C37*100%/B37</f>
        <v>0.9212598425196851</v>
      </c>
      <c r="E37" s="78" t="s">
        <v>146</v>
      </c>
      <c r="F37" s="86" t="s">
        <v>147</v>
      </c>
      <c r="G37" s="87"/>
      <c r="H37" s="79" t="s">
        <v>148</v>
      </c>
      <c r="I37" s="80" t="s">
        <v>64</v>
      </c>
      <c r="J37" s="81" t="s">
        <v>28</v>
      </c>
    </row>
    <row r="38" spans="1:10" ht="65.25" customHeight="1">
      <c r="A38" s="75">
        <v>43363</v>
      </c>
      <c r="B38" s="76">
        <v>98</v>
      </c>
      <c r="C38" s="76">
        <v>93</v>
      </c>
      <c r="D38" s="77">
        <f>C38*100%/B38</f>
        <v>0.9489795918367347</v>
      </c>
      <c r="E38" s="78" t="s">
        <v>156</v>
      </c>
      <c r="F38" s="86" t="s">
        <v>157</v>
      </c>
      <c r="G38" s="87"/>
      <c r="H38" s="79" t="s">
        <v>148</v>
      </c>
      <c r="I38" s="80" t="s">
        <v>64</v>
      </c>
      <c r="J38" s="81" t="s">
        <v>28</v>
      </c>
    </row>
    <row r="39" spans="1:10" ht="65.25" customHeight="1">
      <c r="A39" s="75">
        <v>43676</v>
      </c>
      <c r="B39" s="76">
        <v>213</v>
      </c>
      <c r="C39" s="76">
        <v>165</v>
      </c>
      <c r="D39" s="77">
        <f>C39*100%/B39</f>
        <v>0.7746478873239436</v>
      </c>
      <c r="E39" s="78" t="s">
        <v>177</v>
      </c>
      <c r="F39" s="86" t="s">
        <v>161</v>
      </c>
      <c r="G39" s="87"/>
      <c r="H39" s="79" t="s">
        <v>160</v>
      </c>
      <c r="I39" s="80" t="s">
        <v>64</v>
      </c>
      <c r="J39" s="81" t="s">
        <v>28</v>
      </c>
    </row>
    <row r="40" spans="1:10" ht="40.5" customHeight="1">
      <c r="A40" s="75">
        <v>44042</v>
      </c>
      <c r="B40" s="76">
        <v>224</v>
      </c>
      <c r="C40" s="76">
        <v>209</v>
      </c>
      <c r="D40" s="77">
        <f>C40*100%/B40</f>
        <v>0.9330357142857143</v>
      </c>
      <c r="E40" s="78" t="s">
        <v>180</v>
      </c>
      <c r="F40" s="86" t="s">
        <v>178</v>
      </c>
      <c r="G40" s="87"/>
      <c r="H40" s="79" t="s">
        <v>160</v>
      </c>
      <c r="I40" s="80" t="s">
        <v>64</v>
      </c>
      <c r="J40" s="81" t="s">
        <v>28</v>
      </c>
    </row>
    <row r="41" spans="1:10" ht="40.5" customHeight="1">
      <c r="A41" s="75">
        <v>44407</v>
      </c>
      <c r="B41" s="76">
        <f>198+26</f>
        <v>224</v>
      </c>
      <c r="C41" s="76">
        <v>247</v>
      </c>
      <c r="D41" s="77">
        <f>C41*100%/B41</f>
        <v>1.1026785714285714</v>
      </c>
      <c r="E41" s="78" t="s">
        <v>183</v>
      </c>
      <c r="F41" s="86" t="s">
        <v>181</v>
      </c>
      <c r="G41" s="87"/>
      <c r="H41" s="79" t="s">
        <v>160</v>
      </c>
      <c r="I41" s="80" t="s">
        <v>64</v>
      </c>
      <c r="J41" s="81" t="s">
        <v>28</v>
      </c>
    </row>
    <row r="42" ht="24.75" customHeight="1"/>
    <row r="43" ht="24.75" customHeight="1"/>
    <row r="44" ht="24.75" customHeight="1"/>
    <row r="45" ht="24.75" customHeight="1"/>
  </sheetData>
  <sheetProtection/>
  <mergeCells count="50">
    <mergeCell ref="F41:G41"/>
    <mergeCell ref="F37:G37"/>
    <mergeCell ref="F36:G36"/>
    <mergeCell ref="F24:G24"/>
    <mergeCell ref="F25:G25"/>
    <mergeCell ref="F20:G20"/>
    <mergeCell ref="F21:G21"/>
    <mergeCell ref="F22:G22"/>
    <mergeCell ref="F33:G33"/>
    <mergeCell ref="F34:G34"/>
    <mergeCell ref="F35:G35"/>
    <mergeCell ref="A15:J15"/>
    <mergeCell ref="F26:G26"/>
    <mergeCell ref="F30:G30"/>
    <mergeCell ref="F31:G31"/>
    <mergeCell ref="F32:G32"/>
    <mergeCell ref="F27:G27"/>
    <mergeCell ref="F28:G28"/>
    <mergeCell ref="F29:G29"/>
    <mergeCell ref="H10:J10"/>
    <mergeCell ref="B10:F10"/>
    <mergeCell ref="A19:J19"/>
    <mergeCell ref="F23:G23"/>
    <mergeCell ref="B14:D14"/>
    <mergeCell ref="B16:J16"/>
    <mergeCell ref="B17:J17"/>
    <mergeCell ref="B18:J18"/>
    <mergeCell ref="A16:A18"/>
    <mergeCell ref="H13:J13"/>
    <mergeCell ref="H11:J11"/>
    <mergeCell ref="H12:J12"/>
    <mergeCell ref="B13:F13"/>
    <mergeCell ref="B11:F11"/>
    <mergeCell ref="B12:F12"/>
    <mergeCell ref="A5:J5"/>
    <mergeCell ref="A6:A7"/>
    <mergeCell ref="E6:E7"/>
    <mergeCell ref="F6:H7"/>
    <mergeCell ref="B9:F9"/>
    <mergeCell ref="B6:D7"/>
    <mergeCell ref="F40:G40"/>
    <mergeCell ref="F39:G39"/>
    <mergeCell ref="F38:G38"/>
    <mergeCell ref="A1:J1"/>
    <mergeCell ref="A2:A4"/>
    <mergeCell ref="A8:J8"/>
    <mergeCell ref="H9:J9"/>
    <mergeCell ref="B2:J2"/>
    <mergeCell ref="B3:J3"/>
    <mergeCell ref="B4:J4"/>
  </mergeCells>
  <dataValidations count="4">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1:E27 E30:E36"/>
    <dataValidation type="list" allowBlank="1" showInputMessage="1" showErrorMessage="1" sqref="J21:J41">
      <formula1>$M$1:$M$4</formula1>
    </dataValidation>
  </dataValidations>
  <printOptions/>
  <pageMargins left="0.75" right="0.75" top="0.5" bottom="1" header="0.5" footer="0.5"/>
  <pageSetup fitToHeight="0" fitToWidth="1" horizontalDpi="600" verticalDpi="600" orientation="portrait" paperSize="9" scale="52"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SheetLayoutView="75" zoomScalePageLayoutView="0" workbookViewId="0" topLeftCell="A1">
      <selection activeCell="J34" sqref="A1:J34"/>
    </sheetView>
  </sheetViews>
  <sheetFormatPr defaultColWidth="11.421875" defaultRowHeight="12.75"/>
  <cols>
    <col min="1" max="1" width="15.28125" style="0" customWidth="1"/>
    <col min="2" max="2" width="6.7109375" style="0" customWidth="1"/>
    <col min="3" max="3" width="7.7109375" style="0" customWidth="1"/>
    <col min="4" max="4" width="11.140625" style="0" bestFit="1" customWidth="1"/>
    <col min="5" max="9" width="21.7109375" style="0" customWidth="1"/>
    <col min="10" max="10" width="23.28125" style="0" customWidth="1"/>
    <col min="11" max="13" width="11.421875" style="0" hidden="1" customWidth="1"/>
  </cols>
  <sheetData>
    <row r="1" spans="1:13" ht="14.25">
      <c r="A1" s="88"/>
      <c r="B1" s="89"/>
      <c r="C1" s="89"/>
      <c r="D1" s="89"/>
      <c r="E1" s="89"/>
      <c r="F1" s="89"/>
      <c r="G1" s="89"/>
      <c r="H1" s="89"/>
      <c r="I1" s="89"/>
      <c r="J1" s="90"/>
      <c r="K1" s="7" t="s">
        <v>20</v>
      </c>
      <c r="L1" s="7" t="s">
        <v>23</v>
      </c>
      <c r="M1" s="7" t="s">
        <v>28</v>
      </c>
    </row>
    <row r="2" spans="1:13" ht="14.25">
      <c r="A2" s="136"/>
      <c r="B2" s="99" t="s">
        <v>59</v>
      </c>
      <c r="C2" s="99"/>
      <c r="D2" s="99"/>
      <c r="E2" s="99"/>
      <c r="F2" s="99"/>
      <c r="G2" s="99"/>
      <c r="H2" s="99"/>
      <c r="I2" s="99"/>
      <c r="J2" s="100"/>
      <c r="K2" s="7" t="s">
        <v>21</v>
      </c>
      <c r="L2" s="7" t="s">
        <v>24</v>
      </c>
      <c r="M2" s="7" t="s">
        <v>29</v>
      </c>
    </row>
    <row r="3" spans="1:13" ht="24.75" customHeight="1">
      <c r="A3" s="136"/>
      <c r="B3" s="97" t="s">
        <v>45</v>
      </c>
      <c r="C3" s="97"/>
      <c r="D3" s="97"/>
      <c r="E3" s="97"/>
      <c r="F3" s="97"/>
      <c r="G3" s="97"/>
      <c r="H3" s="97"/>
      <c r="I3" s="97"/>
      <c r="J3" s="98"/>
      <c r="K3" s="7" t="s">
        <v>22</v>
      </c>
      <c r="L3" s="7"/>
      <c r="M3" s="7" t="s">
        <v>30</v>
      </c>
    </row>
    <row r="4" spans="1:13" ht="26.25" customHeight="1">
      <c r="A4" s="136"/>
      <c r="B4" s="99" t="s">
        <v>0</v>
      </c>
      <c r="C4" s="99"/>
      <c r="D4" s="99"/>
      <c r="E4" s="99"/>
      <c r="F4" s="99"/>
      <c r="G4" s="99"/>
      <c r="H4" s="99"/>
      <c r="I4" s="99"/>
      <c r="J4" s="100"/>
      <c r="M4" s="7" t="s">
        <v>31</v>
      </c>
    </row>
    <row r="5" spans="1:10" ht="24.75" customHeight="1">
      <c r="A5" s="101" t="s">
        <v>14</v>
      </c>
      <c r="B5" s="102"/>
      <c r="C5" s="102"/>
      <c r="D5" s="102"/>
      <c r="E5" s="102"/>
      <c r="F5" s="102"/>
      <c r="G5" s="102"/>
      <c r="H5" s="102"/>
      <c r="I5" s="102"/>
      <c r="J5" s="103"/>
    </row>
    <row r="6" spans="1:10" ht="19.5" customHeight="1">
      <c r="A6" s="141" t="s">
        <v>1</v>
      </c>
      <c r="B6" s="108" t="s">
        <v>44</v>
      </c>
      <c r="C6" s="109"/>
      <c r="D6" s="110"/>
      <c r="E6" s="106" t="s">
        <v>2</v>
      </c>
      <c r="F6" s="108" t="s">
        <v>43</v>
      </c>
      <c r="G6" s="109"/>
      <c r="H6" s="110"/>
      <c r="I6" s="1" t="s">
        <v>3</v>
      </c>
      <c r="J6" s="14" t="s">
        <v>22</v>
      </c>
    </row>
    <row r="7" spans="1:10" ht="29.25" customHeight="1">
      <c r="A7" s="142"/>
      <c r="B7" s="111"/>
      <c r="C7" s="112"/>
      <c r="D7" s="113"/>
      <c r="E7" s="107"/>
      <c r="F7" s="111"/>
      <c r="G7" s="112"/>
      <c r="H7" s="113"/>
      <c r="I7" s="13" t="s">
        <v>26</v>
      </c>
      <c r="J7" s="15" t="s">
        <v>24</v>
      </c>
    </row>
    <row r="8" spans="1:10" ht="12.75">
      <c r="A8" s="92"/>
      <c r="B8" s="93"/>
      <c r="C8" s="93"/>
      <c r="D8" s="93"/>
      <c r="E8" s="93"/>
      <c r="F8" s="93"/>
      <c r="G8" s="93"/>
      <c r="H8" s="93"/>
      <c r="I8" s="93"/>
      <c r="J8" s="94"/>
    </row>
    <row r="9" spans="1:10" ht="69.75" customHeight="1">
      <c r="A9" s="2" t="s">
        <v>4</v>
      </c>
      <c r="B9" s="114" t="s">
        <v>50</v>
      </c>
      <c r="C9" s="115"/>
      <c r="D9" s="115"/>
      <c r="E9" s="115"/>
      <c r="F9" s="116"/>
      <c r="G9" s="1" t="s">
        <v>5</v>
      </c>
      <c r="H9" s="95" t="s">
        <v>51</v>
      </c>
      <c r="I9" s="95"/>
      <c r="J9" s="96"/>
    </row>
    <row r="10" spans="1:10" ht="103.5" customHeight="1">
      <c r="A10" s="2" t="s">
        <v>6</v>
      </c>
      <c r="B10" s="114" t="s">
        <v>38</v>
      </c>
      <c r="C10" s="115"/>
      <c r="D10" s="115"/>
      <c r="E10" s="115"/>
      <c r="F10" s="116"/>
      <c r="G10" s="1" t="s">
        <v>7</v>
      </c>
      <c r="H10" s="114" t="s">
        <v>40</v>
      </c>
      <c r="I10" s="115"/>
      <c r="J10" s="140"/>
    </row>
    <row r="11" spans="1:10" ht="69.75" customHeight="1">
      <c r="A11" s="2" t="s">
        <v>8</v>
      </c>
      <c r="B11" s="114" t="s">
        <v>39</v>
      </c>
      <c r="C11" s="115"/>
      <c r="D11" s="115"/>
      <c r="E11" s="115"/>
      <c r="F11" s="116"/>
      <c r="G11" s="1" t="s">
        <v>9</v>
      </c>
      <c r="H11" s="95" t="s">
        <v>52</v>
      </c>
      <c r="I11" s="95"/>
      <c r="J11" s="96"/>
    </row>
    <row r="12" spans="1:10" ht="39" customHeight="1">
      <c r="A12" s="2" t="s">
        <v>10</v>
      </c>
      <c r="B12" s="114" t="s">
        <v>53</v>
      </c>
      <c r="C12" s="115"/>
      <c r="D12" s="115"/>
      <c r="E12" s="115"/>
      <c r="F12" s="116"/>
      <c r="G12" s="1" t="s">
        <v>11</v>
      </c>
      <c r="H12" s="95" t="s">
        <v>37</v>
      </c>
      <c r="I12" s="95"/>
      <c r="J12" s="96"/>
    </row>
    <row r="13" spans="1:18" ht="57" customHeight="1">
      <c r="A13" s="2" t="s">
        <v>12</v>
      </c>
      <c r="B13" s="114" t="s">
        <v>57</v>
      </c>
      <c r="C13" s="115"/>
      <c r="D13" s="115"/>
      <c r="E13" s="115"/>
      <c r="F13" s="116"/>
      <c r="G13" s="1" t="s">
        <v>13</v>
      </c>
      <c r="H13" s="95" t="s">
        <v>54</v>
      </c>
      <c r="I13" s="95"/>
      <c r="J13" s="96"/>
      <c r="P13" s="8"/>
      <c r="Q13" s="8"/>
      <c r="R13" s="8"/>
    </row>
    <row r="14" spans="1:18" ht="51" customHeight="1">
      <c r="A14" s="6" t="s">
        <v>15</v>
      </c>
      <c r="B14" s="119">
        <v>0.8</v>
      </c>
      <c r="C14" s="115"/>
      <c r="D14" s="116"/>
      <c r="E14" s="1" t="s">
        <v>16</v>
      </c>
      <c r="F14" s="16">
        <v>1</v>
      </c>
      <c r="G14" s="1" t="s">
        <v>25</v>
      </c>
      <c r="H14" s="18" t="s">
        <v>60</v>
      </c>
      <c r="I14" s="19" t="s">
        <v>61</v>
      </c>
      <c r="J14" s="20" t="s">
        <v>62</v>
      </c>
      <c r="P14" s="9"/>
      <c r="Q14" s="9"/>
      <c r="R14" s="9"/>
    </row>
    <row r="15" spans="1:10" ht="13.5" thickBot="1">
      <c r="A15" s="124"/>
      <c r="B15" s="125"/>
      <c r="C15" s="125"/>
      <c r="D15" s="125"/>
      <c r="E15" s="125"/>
      <c r="F15" s="125"/>
      <c r="G15" s="125"/>
      <c r="H15" s="125"/>
      <c r="I15" s="125"/>
      <c r="J15" s="126"/>
    </row>
    <row r="16" spans="1:10" ht="15" customHeight="1">
      <c r="A16" s="136"/>
      <c r="B16" s="120" t="str">
        <f>B2</f>
        <v>SECRETARIA DE EDUCACIÓN DE SOACHA</v>
      </c>
      <c r="C16" s="120"/>
      <c r="D16" s="120"/>
      <c r="E16" s="120"/>
      <c r="F16" s="120"/>
      <c r="G16" s="120"/>
      <c r="H16" s="120"/>
      <c r="I16" s="120"/>
      <c r="J16" s="121"/>
    </row>
    <row r="17" spans="1:10" ht="15" customHeight="1">
      <c r="A17" s="136"/>
      <c r="B17" s="122" t="str">
        <f>B3</f>
        <v>PROCESO C01. ESTABLECER LAS DIRECTRICES, CRITERIOS, PROCEDIMIENTOS Y CRONOGRAMA PARA LA ORGANIZACIÓN Y GESTIÓN DE LA COBERTURA DEL SERVICIO EDUCATIVO</v>
      </c>
      <c r="C17" s="122"/>
      <c r="D17" s="122"/>
      <c r="E17" s="122"/>
      <c r="F17" s="122"/>
      <c r="G17" s="122"/>
      <c r="H17" s="122"/>
      <c r="I17" s="122"/>
      <c r="J17" s="123"/>
    </row>
    <row r="18" spans="1:10" ht="15" customHeight="1">
      <c r="A18" s="136"/>
      <c r="B18" s="99" t="str">
        <f>B4</f>
        <v>HOJA DE VIDA DE INDICADORES POR PROCESO</v>
      </c>
      <c r="C18" s="99"/>
      <c r="D18" s="99"/>
      <c r="E18" s="99"/>
      <c r="F18" s="99"/>
      <c r="G18" s="99"/>
      <c r="H18" s="99"/>
      <c r="I18" s="99"/>
      <c r="J18" s="100"/>
    </row>
    <row r="19" spans="1:10" ht="24.75" customHeight="1">
      <c r="A19" s="101" t="s">
        <v>17</v>
      </c>
      <c r="B19" s="102"/>
      <c r="C19" s="102"/>
      <c r="D19" s="102"/>
      <c r="E19" s="102"/>
      <c r="F19" s="102"/>
      <c r="G19" s="102"/>
      <c r="H19" s="102"/>
      <c r="I19" s="102"/>
      <c r="J19" s="103"/>
    </row>
    <row r="20" spans="1:10" ht="30" customHeight="1">
      <c r="A20" s="2" t="s">
        <v>18</v>
      </c>
      <c r="B20" s="10" t="s">
        <v>16</v>
      </c>
      <c r="C20" s="10" t="s">
        <v>27</v>
      </c>
      <c r="D20" s="1" t="s">
        <v>32</v>
      </c>
      <c r="E20" s="1" t="s">
        <v>33</v>
      </c>
      <c r="F20" s="135" t="s">
        <v>34</v>
      </c>
      <c r="G20" s="128"/>
      <c r="H20" s="1" t="s">
        <v>35</v>
      </c>
      <c r="I20" s="1" t="s">
        <v>19</v>
      </c>
      <c r="J20" s="3" t="s">
        <v>36</v>
      </c>
    </row>
    <row r="21" spans="1:10" ht="115.5" customHeight="1">
      <c r="A21" s="47">
        <v>40386</v>
      </c>
      <c r="B21" s="11">
        <v>40</v>
      </c>
      <c r="C21" s="11">
        <v>55</v>
      </c>
      <c r="D21" s="12">
        <v>0.78</v>
      </c>
      <c r="E21" s="28" t="s">
        <v>81</v>
      </c>
      <c r="F21" s="139" t="s">
        <v>82</v>
      </c>
      <c r="G21" s="138"/>
      <c r="H21" s="28" t="s">
        <v>83</v>
      </c>
      <c r="I21" s="40" t="s">
        <v>84</v>
      </c>
      <c r="J21" s="49" t="s">
        <v>30</v>
      </c>
    </row>
    <row r="22" spans="1:10" ht="45" customHeight="1">
      <c r="A22" s="5">
        <v>40800</v>
      </c>
      <c r="B22" s="11">
        <v>43</v>
      </c>
      <c r="C22" s="11">
        <v>37</v>
      </c>
      <c r="D22" s="12">
        <f>C22*100%/B22</f>
        <v>0.8604651162790697</v>
      </c>
      <c r="E22" s="28" t="s">
        <v>90</v>
      </c>
      <c r="F22" s="137" t="s">
        <v>91</v>
      </c>
      <c r="G22" s="138"/>
      <c r="H22" s="4" t="s">
        <v>92</v>
      </c>
      <c r="I22" s="4" t="s">
        <v>64</v>
      </c>
      <c r="J22" s="4" t="s">
        <v>28</v>
      </c>
    </row>
    <row r="23" spans="1:10" ht="45" customHeight="1">
      <c r="A23" s="5">
        <v>41109</v>
      </c>
      <c r="B23" s="11">
        <v>22</v>
      </c>
      <c r="C23" s="11">
        <v>20</v>
      </c>
      <c r="D23" s="12">
        <f>C23*100%/B23</f>
        <v>0.9090909090909091</v>
      </c>
      <c r="E23" s="28" t="s">
        <v>90</v>
      </c>
      <c r="F23" s="137" t="s">
        <v>93</v>
      </c>
      <c r="G23" s="138"/>
      <c r="H23" s="4" t="s">
        <v>92</v>
      </c>
      <c r="I23" s="4" t="s">
        <v>64</v>
      </c>
      <c r="J23" s="4" t="s">
        <v>28</v>
      </c>
    </row>
    <row r="24" spans="1:10" ht="45" customHeight="1">
      <c r="A24" s="5">
        <v>41163</v>
      </c>
      <c r="B24" s="11">
        <v>43</v>
      </c>
      <c r="C24" s="11">
        <v>37</v>
      </c>
      <c r="D24" s="12">
        <f>C24*100%/B24</f>
        <v>0.8604651162790697</v>
      </c>
      <c r="E24" s="28" t="s">
        <v>90</v>
      </c>
      <c r="F24" s="137" t="s">
        <v>91</v>
      </c>
      <c r="G24" s="138"/>
      <c r="H24" s="4" t="s">
        <v>72</v>
      </c>
      <c r="I24" s="4" t="s">
        <v>64</v>
      </c>
      <c r="J24" s="4" t="s">
        <v>28</v>
      </c>
    </row>
    <row r="25" spans="1:10" ht="76.5">
      <c r="A25" s="43">
        <v>41472</v>
      </c>
      <c r="B25" s="11">
        <v>10</v>
      </c>
      <c r="C25" s="11">
        <v>6</v>
      </c>
      <c r="D25" s="12">
        <f>+C25/B25</f>
        <v>0.6</v>
      </c>
      <c r="E25" s="28" t="s">
        <v>96</v>
      </c>
      <c r="F25" s="137" t="s">
        <v>97</v>
      </c>
      <c r="G25" s="138"/>
      <c r="H25" s="49" t="s">
        <v>98</v>
      </c>
      <c r="I25" s="5">
        <v>41516</v>
      </c>
      <c r="J25" s="4" t="s">
        <v>28</v>
      </c>
    </row>
    <row r="26" spans="1:10" ht="76.5">
      <c r="A26" s="43">
        <v>41473</v>
      </c>
      <c r="B26" s="11">
        <v>14</v>
      </c>
      <c r="C26" s="11">
        <v>7</v>
      </c>
      <c r="D26" s="12">
        <f>+C26/B26</f>
        <v>0.5</v>
      </c>
      <c r="E26" s="28" t="s">
        <v>96</v>
      </c>
      <c r="F26" s="137" t="s">
        <v>97</v>
      </c>
      <c r="G26" s="138"/>
      <c r="H26" s="49" t="s">
        <v>98</v>
      </c>
      <c r="I26" s="5">
        <v>41516</v>
      </c>
      <c r="J26" s="4" t="s">
        <v>28</v>
      </c>
    </row>
    <row r="27" spans="1:10" ht="194.25" customHeight="1">
      <c r="A27" s="5">
        <v>41845</v>
      </c>
      <c r="B27" s="11">
        <v>17</v>
      </c>
      <c r="C27" s="11">
        <v>14</v>
      </c>
      <c r="D27" s="12">
        <f>+C27/B27</f>
        <v>0.8235294117647058</v>
      </c>
      <c r="E27" s="50" t="s">
        <v>104</v>
      </c>
      <c r="F27" s="137" t="s">
        <v>97</v>
      </c>
      <c r="G27" s="138"/>
      <c r="H27" s="4" t="s">
        <v>103</v>
      </c>
      <c r="I27" s="5">
        <v>41881</v>
      </c>
      <c r="J27" s="49" t="s">
        <v>28</v>
      </c>
    </row>
    <row r="28" spans="1:10" ht="142.5" customHeight="1">
      <c r="A28" s="5">
        <v>42243</v>
      </c>
      <c r="B28" s="11"/>
      <c r="C28" s="11"/>
      <c r="D28" s="12"/>
      <c r="E28" s="28" t="s">
        <v>107</v>
      </c>
      <c r="F28" s="139" t="s">
        <v>106</v>
      </c>
      <c r="G28" s="138"/>
      <c r="H28" s="49" t="s">
        <v>103</v>
      </c>
      <c r="I28" s="5">
        <v>42246</v>
      </c>
      <c r="J28" s="4" t="s">
        <v>28</v>
      </c>
    </row>
    <row r="29" spans="1:10" ht="80.25" customHeight="1">
      <c r="A29" s="149">
        <v>42608</v>
      </c>
      <c r="B29" s="150">
        <v>24</v>
      </c>
      <c r="C29" s="150">
        <v>22</v>
      </c>
      <c r="D29" s="151">
        <f>+C29/B29</f>
        <v>0.9166666666666666</v>
      </c>
      <c r="E29" s="78" t="s">
        <v>109</v>
      </c>
      <c r="F29" s="152" t="s">
        <v>97</v>
      </c>
      <c r="G29" s="153"/>
      <c r="H29" s="80" t="s">
        <v>72</v>
      </c>
      <c r="I29" s="149">
        <v>42612</v>
      </c>
      <c r="J29" s="81" t="s">
        <v>28</v>
      </c>
    </row>
    <row r="30" spans="1:10" ht="149.25" customHeight="1">
      <c r="A30" s="154">
        <v>43014</v>
      </c>
      <c r="B30" s="82">
        <v>103</v>
      </c>
      <c r="C30" s="82">
        <v>62</v>
      </c>
      <c r="D30" s="83">
        <f>C30*100%/103</f>
        <v>0.6019417475728155</v>
      </c>
      <c r="E30" s="78" t="s">
        <v>151</v>
      </c>
      <c r="F30" s="133" t="s">
        <v>152</v>
      </c>
      <c r="G30" s="134"/>
      <c r="H30" s="155" t="s">
        <v>149</v>
      </c>
      <c r="I30" s="156">
        <v>43014</v>
      </c>
      <c r="J30" s="157" t="s">
        <v>150</v>
      </c>
    </row>
    <row r="31" spans="1:10" ht="109.5" customHeight="1">
      <c r="A31" s="154">
        <v>43363</v>
      </c>
      <c r="B31" s="82">
        <v>98</v>
      </c>
      <c r="C31" s="82">
        <v>93</v>
      </c>
      <c r="D31" s="83">
        <f>C31*100%/103</f>
        <v>0.9029126213592233</v>
      </c>
      <c r="E31" s="78" t="s">
        <v>158</v>
      </c>
      <c r="F31" s="133" t="s">
        <v>159</v>
      </c>
      <c r="G31" s="134"/>
      <c r="H31" s="155" t="s">
        <v>149</v>
      </c>
      <c r="I31" s="156">
        <v>43363</v>
      </c>
      <c r="J31" s="157" t="s">
        <v>150</v>
      </c>
    </row>
    <row r="32" spans="1:10" s="69" customFormat="1" ht="45" customHeight="1">
      <c r="A32" s="75">
        <v>43676</v>
      </c>
      <c r="B32" s="82">
        <v>100</v>
      </c>
      <c r="C32" s="82">
        <v>85</v>
      </c>
      <c r="D32" s="83">
        <f>C32*100%/103</f>
        <v>0.8252427184466019</v>
      </c>
      <c r="E32" s="78" t="s">
        <v>177</v>
      </c>
      <c r="F32" s="86" t="s">
        <v>176</v>
      </c>
      <c r="G32" s="87"/>
      <c r="H32" s="79" t="s">
        <v>160</v>
      </c>
      <c r="I32" s="80" t="s">
        <v>64</v>
      </c>
      <c r="J32" s="81" t="s">
        <v>28</v>
      </c>
    </row>
    <row r="33" spans="1:10" ht="45" customHeight="1">
      <c r="A33" s="75">
        <v>44042</v>
      </c>
      <c r="B33" s="82">
        <v>209</v>
      </c>
      <c r="C33" s="82">
        <v>201</v>
      </c>
      <c r="D33" s="83">
        <f>+C33/B33</f>
        <v>0.9617224880382775</v>
      </c>
      <c r="E33" s="78" t="s">
        <v>180</v>
      </c>
      <c r="F33" s="86" t="s">
        <v>176</v>
      </c>
      <c r="G33" s="87"/>
      <c r="H33" s="79" t="s">
        <v>160</v>
      </c>
      <c r="I33" s="80" t="s">
        <v>64</v>
      </c>
      <c r="J33" s="81" t="s">
        <v>28</v>
      </c>
    </row>
    <row r="34" spans="1:10" ht="45" customHeight="1">
      <c r="A34" s="75">
        <v>44407</v>
      </c>
      <c r="B34" s="82">
        <v>247</v>
      </c>
      <c r="C34" s="82">
        <v>247</v>
      </c>
      <c r="D34" s="83">
        <f>+C34/B34</f>
        <v>1</v>
      </c>
      <c r="E34" s="78" t="s">
        <v>183</v>
      </c>
      <c r="F34" s="86" t="s">
        <v>182</v>
      </c>
      <c r="G34" s="87"/>
      <c r="H34" s="79" t="s">
        <v>160</v>
      </c>
      <c r="I34" s="80" t="s">
        <v>64</v>
      </c>
      <c r="J34" s="81" t="s">
        <v>28</v>
      </c>
    </row>
    <row r="35" ht="24.75" customHeight="1"/>
    <row r="36" ht="24.75" customHeight="1"/>
    <row r="37" ht="24.75" customHeight="1"/>
    <row r="38" ht="24.75" customHeight="1"/>
    <row r="39" ht="24.75" customHeight="1"/>
    <row r="40" ht="24.75" customHeight="1"/>
    <row r="41" ht="24.75" customHeight="1"/>
    <row r="42" ht="24.75" customHeight="1"/>
    <row r="43" ht="24.75" customHeight="1"/>
  </sheetData>
  <sheetProtection/>
  <mergeCells count="43">
    <mergeCell ref="F34:G34"/>
    <mergeCell ref="A1:J1"/>
    <mergeCell ref="A2:A4"/>
    <mergeCell ref="A8:J8"/>
    <mergeCell ref="H9:J9"/>
    <mergeCell ref="B2:J2"/>
    <mergeCell ref="B3:J3"/>
    <mergeCell ref="B4:J4"/>
    <mergeCell ref="A5:J5"/>
    <mergeCell ref="B16:J16"/>
    <mergeCell ref="B17:J17"/>
    <mergeCell ref="H10:J10"/>
    <mergeCell ref="A6:A7"/>
    <mergeCell ref="E6:E7"/>
    <mergeCell ref="F6:H7"/>
    <mergeCell ref="B9:F9"/>
    <mergeCell ref="B10:F10"/>
    <mergeCell ref="B6:D7"/>
    <mergeCell ref="F21:G21"/>
    <mergeCell ref="F22:G22"/>
    <mergeCell ref="A19:J19"/>
    <mergeCell ref="H13:J13"/>
    <mergeCell ref="H11:J11"/>
    <mergeCell ref="H12:J12"/>
    <mergeCell ref="B13:F13"/>
    <mergeCell ref="B11:F11"/>
    <mergeCell ref="B12:F12"/>
    <mergeCell ref="B14:D14"/>
    <mergeCell ref="F32:G32"/>
    <mergeCell ref="F33:G33"/>
    <mergeCell ref="F27:G27"/>
    <mergeCell ref="F28:G28"/>
    <mergeCell ref="F29:G29"/>
    <mergeCell ref="F30:G30"/>
    <mergeCell ref="B18:J18"/>
    <mergeCell ref="A16:A18"/>
    <mergeCell ref="A15:J15"/>
    <mergeCell ref="F31:G31"/>
    <mergeCell ref="F23:G23"/>
    <mergeCell ref="F24:G24"/>
    <mergeCell ref="F25:G25"/>
    <mergeCell ref="F26:G26"/>
    <mergeCell ref="F20:G20"/>
  </mergeCells>
  <dataValidations count="4">
    <dataValidation type="list" allowBlank="1" showInputMessage="1" showErrorMessage="1" errorTitle="Seleccione un valor de la lista" sqref="J6">
      <formula1>$K$1:$K$3</formula1>
    </dataValidation>
    <dataValidation type="list" allowBlank="1" showInputMessage="1" showErrorMessage="1" errorTitle="Seleccione un valor de la lista" sqref="J7">
      <formula1>$L$1:$L$2</formula1>
    </dataValidation>
    <dataValidation allowBlank="1" showInputMessage="1" showErrorMessage="1" errorTitle="Seleccionar un valor de la lista" sqref="E21:E26 E28:E29"/>
    <dataValidation type="list" allowBlank="1" showInputMessage="1" showErrorMessage="1" sqref="J21:J34">
      <formula1>$M$1:$M$4</formula1>
    </dataValidation>
  </dataValidations>
  <printOptions/>
  <pageMargins left="0.67" right="0.49" top="0.51" bottom="0.47" header="0.5" footer="0.5"/>
  <pageSetup fitToHeight="0" fitToWidth="1" horizontalDpi="600" verticalDpi="600" orientation="portrait" paperSize="9" scale="54" r:id="rId5"/>
  <drawing r:id="rId4"/>
  <legacyDrawing r:id="rId3"/>
  <oleObjects>
    <oleObject progId="Visio.Drawing.6" shapeId="954508" r:id="rId2"/>
  </oleObjects>
</worksheet>
</file>

<file path=xl/worksheets/sheet3.xml><?xml version="1.0" encoding="utf-8"?>
<worksheet xmlns="http://schemas.openxmlformats.org/spreadsheetml/2006/main" xmlns:r="http://schemas.openxmlformats.org/officeDocument/2006/relationships">
  <dimension ref="A1:H9"/>
  <sheetViews>
    <sheetView zoomScalePageLayoutView="0" workbookViewId="0" topLeftCell="A1">
      <selection activeCell="C4" sqref="C4"/>
    </sheetView>
  </sheetViews>
  <sheetFormatPr defaultColWidth="11.421875" defaultRowHeight="12.75"/>
  <cols>
    <col min="1" max="1" width="19.140625" style="0" bestFit="1" customWidth="1"/>
    <col min="2" max="2" width="14.57421875" style="0" bestFit="1" customWidth="1"/>
    <col min="3" max="4" width="14.57421875" style="0" customWidth="1"/>
    <col min="5" max="5" width="16.421875" style="0" customWidth="1"/>
    <col min="6" max="6" width="19.00390625" style="0" customWidth="1"/>
    <col min="7" max="7" width="6.140625" style="0" bestFit="1" customWidth="1"/>
  </cols>
  <sheetData>
    <row r="1" spans="1:6" ht="12.75">
      <c r="A1" s="4" t="s">
        <v>171</v>
      </c>
      <c r="B1" s="4" t="s">
        <v>162</v>
      </c>
      <c r="C1" s="4" t="s">
        <v>172</v>
      </c>
      <c r="D1" s="4" t="s">
        <v>163</v>
      </c>
      <c r="E1" s="4" t="s">
        <v>172</v>
      </c>
      <c r="F1" s="4" t="s">
        <v>164</v>
      </c>
    </row>
    <row r="2" spans="1:8" ht="12.75">
      <c r="A2" s="4" t="s">
        <v>179</v>
      </c>
      <c r="B2" s="4">
        <v>121</v>
      </c>
      <c r="C2" s="4">
        <v>117</v>
      </c>
      <c r="D2" s="4">
        <v>121</v>
      </c>
      <c r="E2" s="4">
        <v>117</v>
      </c>
      <c r="F2" s="4">
        <f>28+66</f>
        <v>94</v>
      </c>
      <c r="H2">
        <v>8.04</v>
      </c>
    </row>
    <row r="3" spans="1:8" ht="12.75">
      <c r="A3" s="4" t="s">
        <v>169</v>
      </c>
      <c r="B3" s="4">
        <v>88</v>
      </c>
      <c r="C3" s="4">
        <v>84</v>
      </c>
      <c r="D3" s="4">
        <v>88</v>
      </c>
      <c r="E3" s="4">
        <v>84</v>
      </c>
      <c r="F3" s="4">
        <f>196-66</f>
        <v>130</v>
      </c>
      <c r="H3">
        <v>7.7</v>
      </c>
    </row>
    <row r="4" spans="1:8" ht="12.75">
      <c r="A4" s="4" t="s">
        <v>142</v>
      </c>
      <c r="B4" s="4">
        <f>SUM(B2:B3)</f>
        <v>209</v>
      </c>
      <c r="C4" s="4">
        <f>SUM(C2:C3)</f>
        <v>201</v>
      </c>
      <c r="D4" s="4">
        <f>SUM(D2:D3)</f>
        <v>209</v>
      </c>
      <c r="E4" s="4">
        <f>SUM(E2:E3)</f>
        <v>201</v>
      </c>
      <c r="F4" s="4">
        <f>SUM(F2:F3)</f>
        <v>224</v>
      </c>
      <c r="H4">
        <f>+H2+H3</f>
        <v>15.739999999999998</v>
      </c>
    </row>
    <row r="5" ht="12.75">
      <c r="H5">
        <f>+H4/2</f>
        <v>7.869999999999999</v>
      </c>
    </row>
    <row r="6" spans="2:5" ht="12.75">
      <c r="B6" t="s">
        <v>173</v>
      </c>
      <c r="C6" s="85">
        <f>+C4/B4</f>
        <v>0.9617224880382775</v>
      </c>
      <c r="D6" s="85" t="s">
        <v>172</v>
      </c>
      <c r="E6" s="85">
        <f>+E4/D4</f>
        <v>0.9617224880382775</v>
      </c>
    </row>
    <row r="7" spans="2:4" ht="12.75">
      <c r="B7" t="s">
        <v>162</v>
      </c>
      <c r="D7" t="s">
        <v>163</v>
      </c>
    </row>
    <row r="8" spans="5:6" ht="12.75">
      <c r="E8">
        <v>209</v>
      </c>
      <c r="F8" t="s">
        <v>174</v>
      </c>
    </row>
    <row r="9" spans="5:6" ht="12.75">
      <c r="E9">
        <v>7.87</v>
      </c>
      <c r="F9" t="s">
        <v>175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5"/>
  <sheetViews>
    <sheetView zoomScalePageLayoutView="0" workbookViewId="0" topLeftCell="A1">
      <selection activeCell="A1" sqref="A1:H5"/>
    </sheetView>
  </sheetViews>
  <sheetFormatPr defaultColWidth="11.421875" defaultRowHeight="12.75"/>
  <cols>
    <col min="2" max="2" width="14.57421875" style="0" bestFit="1" customWidth="1"/>
    <col min="3" max="3" width="6.57421875" style="0" bestFit="1" customWidth="1"/>
  </cols>
  <sheetData>
    <row r="1" spans="1:7" ht="12.75">
      <c r="A1" s="4"/>
      <c r="B1" s="4" t="s">
        <v>162</v>
      </c>
      <c r="C1" s="4" t="s">
        <v>163</v>
      </c>
      <c r="D1" s="4" t="s">
        <v>164</v>
      </c>
      <c r="E1" s="4" t="s">
        <v>165</v>
      </c>
      <c r="F1" s="4" t="s">
        <v>166</v>
      </c>
      <c r="G1" s="4" t="s">
        <v>167</v>
      </c>
    </row>
    <row r="2" spans="1:7" ht="12.75">
      <c r="A2" s="4" t="s">
        <v>168</v>
      </c>
      <c r="B2" s="4">
        <v>25</v>
      </c>
      <c r="C2" s="4">
        <v>24</v>
      </c>
      <c r="D2" s="4">
        <v>26</v>
      </c>
      <c r="E2" s="4">
        <f>+B2+C2</f>
        <v>49</v>
      </c>
      <c r="F2" s="4">
        <f>+E2/2</f>
        <v>24.5</v>
      </c>
      <c r="G2" s="84">
        <f>+F2/D2</f>
        <v>0.9423076923076923</v>
      </c>
    </row>
    <row r="3" spans="1:7" ht="12.75">
      <c r="A3" s="4" t="s">
        <v>169</v>
      </c>
      <c r="B3" s="4">
        <v>89</v>
      </c>
      <c r="C3" s="4">
        <v>95</v>
      </c>
      <c r="D3" s="4">
        <v>127</v>
      </c>
      <c r="E3" s="4">
        <f>+B3+C3</f>
        <v>184</v>
      </c>
      <c r="F3" s="4">
        <f>+E3/2</f>
        <v>92</v>
      </c>
      <c r="G3" s="84">
        <f>+F3/D3</f>
        <v>0.7244094488188977</v>
      </c>
    </row>
    <row r="4" spans="1:7" ht="12.75">
      <c r="A4" s="4" t="s">
        <v>170</v>
      </c>
      <c r="B4" s="4">
        <v>47</v>
      </c>
      <c r="C4" s="4">
        <v>50</v>
      </c>
      <c r="D4" s="4">
        <v>60</v>
      </c>
      <c r="E4" s="4">
        <f>+B4+C4</f>
        <v>97</v>
      </c>
      <c r="F4" s="4">
        <f>+E4/2</f>
        <v>48.5</v>
      </c>
      <c r="G4" s="84">
        <f>+F4/D4</f>
        <v>0.8083333333333333</v>
      </c>
    </row>
    <row r="5" spans="1:7" ht="12.75">
      <c r="A5" s="4" t="s">
        <v>142</v>
      </c>
      <c r="B5" s="4">
        <f>SUM(B2:B4)</f>
        <v>161</v>
      </c>
      <c r="C5" s="4">
        <f>SUM(C2:C4)</f>
        <v>169</v>
      </c>
      <c r="D5" s="4">
        <f>SUM(D2:D4)</f>
        <v>213</v>
      </c>
      <c r="E5" s="4">
        <f>+B5+C5</f>
        <v>330</v>
      </c>
      <c r="F5" s="4">
        <f>+E5/2</f>
        <v>165</v>
      </c>
      <c r="G5" s="84">
        <f>+F5/D5</f>
        <v>0.7746478873239436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R74"/>
  <sheetViews>
    <sheetView zoomScalePageLayoutView="0" workbookViewId="0" topLeftCell="A76">
      <selection activeCell="J86" sqref="J86"/>
    </sheetView>
  </sheetViews>
  <sheetFormatPr defaultColWidth="11.421875" defaultRowHeight="12.75"/>
  <cols>
    <col min="2" max="2" width="12.421875" style="0" customWidth="1"/>
    <col min="10" max="10" width="16.00390625" style="0" customWidth="1"/>
  </cols>
  <sheetData>
    <row r="1" spans="1:6" ht="13.5" thickBot="1">
      <c r="A1" s="144" t="s">
        <v>153</v>
      </c>
      <c r="B1" s="144"/>
      <c r="C1" s="144"/>
      <c r="D1" s="144"/>
      <c r="E1" s="144"/>
      <c r="F1" s="144"/>
    </row>
    <row r="2" spans="1:8" ht="13.5" thickBot="1">
      <c r="A2" s="145" t="s">
        <v>110</v>
      </c>
      <c r="B2" s="145" t="s">
        <v>111</v>
      </c>
      <c r="C2" s="145" t="s">
        <v>112</v>
      </c>
      <c r="D2" s="145" t="s">
        <v>113</v>
      </c>
      <c r="E2" s="147" t="s">
        <v>114</v>
      </c>
      <c r="F2" s="148"/>
      <c r="G2" s="147" t="s">
        <v>115</v>
      </c>
      <c r="H2" s="148"/>
    </row>
    <row r="3" spans="1:8" ht="13.5" thickBot="1">
      <c r="A3" s="146"/>
      <c r="B3" s="146"/>
      <c r="C3" s="146"/>
      <c r="D3" s="146"/>
      <c r="E3" s="51" t="s">
        <v>116</v>
      </c>
      <c r="F3" s="51" t="s">
        <v>117</v>
      </c>
      <c r="G3" s="51" t="s">
        <v>116</v>
      </c>
      <c r="H3" s="51" t="s">
        <v>117</v>
      </c>
    </row>
    <row r="4" spans="1:8" ht="26.25" thickBot="1">
      <c r="A4" s="52" t="s">
        <v>118</v>
      </c>
      <c r="B4" s="53">
        <v>4</v>
      </c>
      <c r="C4" s="54">
        <v>4</v>
      </c>
      <c r="D4" s="54">
        <v>0</v>
      </c>
      <c r="E4" s="54">
        <v>0</v>
      </c>
      <c r="F4" s="54">
        <v>1</v>
      </c>
      <c r="G4" s="55">
        <v>3</v>
      </c>
      <c r="H4" s="55"/>
    </row>
    <row r="5" spans="1:8" ht="39" thickBot="1">
      <c r="A5" s="52" t="s">
        <v>119</v>
      </c>
      <c r="B5" s="53">
        <v>10</v>
      </c>
      <c r="C5" s="54">
        <v>10</v>
      </c>
      <c r="D5" s="54">
        <v>0</v>
      </c>
      <c r="E5" s="56">
        <v>0</v>
      </c>
      <c r="F5" s="54">
        <v>5</v>
      </c>
      <c r="G5" s="55">
        <v>4</v>
      </c>
      <c r="H5" s="55"/>
    </row>
    <row r="6" spans="1:8" ht="39" thickBot="1">
      <c r="A6" s="52" t="s">
        <v>120</v>
      </c>
      <c r="B6" s="53">
        <v>8</v>
      </c>
      <c r="C6" s="54">
        <v>8</v>
      </c>
      <c r="D6" s="54">
        <v>0</v>
      </c>
      <c r="E6" s="54">
        <v>0</v>
      </c>
      <c r="F6" s="54">
        <v>6</v>
      </c>
      <c r="G6" s="55">
        <v>2</v>
      </c>
      <c r="H6" s="55"/>
    </row>
    <row r="7" spans="1:8" ht="39" thickBot="1">
      <c r="A7" s="52" t="s">
        <v>121</v>
      </c>
      <c r="B7" s="53">
        <v>4</v>
      </c>
      <c r="C7" s="54">
        <v>2</v>
      </c>
      <c r="D7" s="54">
        <v>2</v>
      </c>
      <c r="E7" s="54">
        <v>2</v>
      </c>
      <c r="F7" s="54">
        <v>1</v>
      </c>
      <c r="G7" s="55">
        <v>1</v>
      </c>
      <c r="H7" s="55"/>
    </row>
    <row r="8" spans="1:8" ht="39" thickBot="1">
      <c r="A8" s="52" t="s">
        <v>122</v>
      </c>
      <c r="B8" s="53">
        <v>8</v>
      </c>
      <c r="C8" s="54">
        <v>8</v>
      </c>
      <c r="D8" s="54">
        <v>0</v>
      </c>
      <c r="E8" s="54">
        <v>5</v>
      </c>
      <c r="F8" s="54">
        <v>3</v>
      </c>
      <c r="G8" s="55">
        <v>3</v>
      </c>
      <c r="H8" s="55">
        <v>1</v>
      </c>
    </row>
    <row r="9" spans="1:8" ht="26.25" thickBot="1">
      <c r="A9" s="52" t="s">
        <v>123</v>
      </c>
      <c r="B9" s="53">
        <v>5</v>
      </c>
      <c r="C9" s="54">
        <v>5</v>
      </c>
      <c r="D9" s="54">
        <v>0</v>
      </c>
      <c r="E9" s="54">
        <v>4</v>
      </c>
      <c r="F9" s="54">
        <v>1</v>
      </c>
      <c r="G9" s="55">
        <v>2</v>
      </c>
      <c r="H9" s="55">
        <v>1</v>
      </c>
    </row>
    <row r="10" spans="1:8" ht="39" thickBot="1">
      <c r="A10" s="52" t="s">
        <v>124</v>
      </c>
      <c r="B10" s="53">
        <v>4</v>
      </c>
      <c r="C10" s="54">
        <v>4</v>
      </c>
      <c r="D10" s="54">
        <v>0</v>
      </c>
      <c r="E10" s="54">
        <v>2</v>
      </c>
      <c r="F10" s="54">
        <v>2</v>
      </c>
      <c r="G10" s="55">
        <v>2</v>
      </c>
      <c r="H10" s="55"/>
    </row>
    <row r="11" spans="1:8" ht="26.25" thickBot="1">
      <c r="A11" s="52" t="s">
        <v>125</v>
      </c>
      <c r="B11" s="53">
        <v>4</v>
      </c>
      <c r="C11" s="54">
        <v>4</v>
      </c>
      <c r="D11" s="54">
        <v>0</v>
      </c>
      <c r="E11" s="54">
        <v>4</v>
      </c>
      <c r="F11" s="54">
        <v>0</v>
      </c>
      <c r="G11" s="55">
        <v>2</v>
      </c>
      <c r="H11" s="55"/>
    </row>
    <row r="12" spans="1:8" ht="26.25" thickBot="1">
      <c r="A12" s="52" t="s">
        <v>126</v>
      </c>
      <c r="B12" s="53">
        <v>5</v>
      </c>
      <c r="C12" s="54">
        <v>5</v>
      </c>
      <c r="D12" s="54">
        <v>0</v>
      </c>
      <c r="E12" s="54">
        <v>0</v>
      </c>
      <c r="F12" s="54">
        <v>5</v>
      </c>
      <c r="G12" s="54">
        <v>2</v>
      </c>
      <c r="H12" s="54">
        <v>0</v>
      </c>
    </row>
    <row r="13" spans="1:8" ht="26.25" thickBot="1">
      <c r="A13" s="52" t="s">
        <v>127</v>
      </c>
      <c r="B13" s="53">
        <v>6</v>
      </c>
      <c r="C13" s="54">
        <v>6</v>
      </c>
      <c r="D13" s="54">
        <v>0</v>
      </c>
      <c r="E13" s="54">
        <v>3</v>
      </c>
      <c r="F13" s="54">
        <v>0</v>
      </c>
      <c r="G13" s="54">
        <v>6</v>
      </c>
      <c r="H13" s="54">
        <v>0</v>
      </c>
    </row>
    <row r="14" spans="1:8" ht="39" thickBot="1">
      <c r="A14" s="52" t="s">
        <v>128</v>
      </c>
      <c r="B14" s="53">
        <v>4</v>
      </c>
      <c r="C14" s="54">
        <v>3</v>
      </c>
      <c r="D14" s="54">
        <v>1</v>
      </c>
      <c r="E14" s="54">
        <v>1</v>
      </c>
      <c r="F14" s="54">
        <v>0</v>
      </c>
      <c r="G14" s="54">
        <v>2</v>
      </c>
      <c r="H14" s="54">
        <v>1</v>
      </c>
    </row>
    <row r="15" spans="1:8" ht="39" thickBot="1">
      <c r="A15" s="52" t="s">
        <v>129</v>
      </c>
      <c r="B15" s="53">
        <v>6</v>
      </c>
      <c r="C15" s="54">
        <v>6</v>
      </c>
      <c r="D15" s="54">
        <v>0</v>
      </c>
      <c r="E15" s="54">
        <v>3</v>
      </c>
      <c r="F15" s="54">
        <v>3</v>
      </c>
      <c r="G15" s="54">
        <v>4</v>
      </c>
      <c r="H15" s="54">
        <v>0</v>
      </c>
    </row>
    <row r="16" spans="1:8" ht="39" thickBot="1">
      <c r="A16" s="52" t="s">
        <v>130</v>
      </c>
      <c r="B16" s="53">
        <v>7</v>
      </c>
      <c r="C16" s="54">
        <v>7</v>
      </c>
      <c r="D16" s="54">
        <v>0</v>
      </c>
      <c r="E16" s="54">
        <v>6</v>
      </c>
      <c r="F16" s="54">
        <v>1</v>
      </c>
      <c r="G16" s="54">
        <v>5</v>
      </c>
      <c r="H16" s="54">
        <v>0</v>
      </c>
    </row>
    <row r="17" spans="1:8" ht="26.25" thickBot="1">
      <c r="A17" s="52" t="s">
        <v>131</v>
      </c>
      <c r="B17" s="53">
        <v>4</v>
      </c>
      <c r="C17" s="54">
        <v>2</v>
      </c>
      <c r="D17" s="54">
        <v>2</v>
      </c>
      <c r="E17" s="54">
        <v>0</v>
      </c>
      <c r="F17" s="54">
        <v>2</v>
      </c>
      <c r="G17" s="54">
        <v>3</v>
      </c>
      <c r="H17" s="54">
        <v>1</v>
      </c>
    </row>
    <row r="18" spans="1:8" ht="39" thickBot="1">
      <c r="A18" s="52" t="s">
        <v>132</v>
      </c>
      <c r="B18" s="53">
        <v>5</v>
      </c>
      <c r="C18" s="54">
        <v>5</v>
      </c>
      <c r="D18" s="54">
        <v>0</v>
      </c>
      <c r="E18" s="54">
        <v>5</v>
      </c>
      <c r="F18" s="54">
        <v>0</v>
      </c>
      <c r="G18" s="54">
        <v>7</v>
      </c>
      <c r="H18" s="54">
        <v>0</v>
      </c>
    </row>
    <row r="19" spans="1:8" ht="51.75" thickBot="1">
      <c r="A19" s="52" t="s">
        <v>133</v>
      </c>
      <c r="B19" s="57">
        <v>5</v>
      </c>
      <c r="C19" s="54">
        <v>5</v>
      </c>
      <c r="D19" s="54">
        <v>0</v>
      </c>
      <c r="E19" s="54">
        <v>0</v>
      </c>
      <c r="F19" s="54">
        <v>5</v>
      </c>
      <c r="G19" s="54">
        <v>4</v>
      </c>
      <c r="H19" s="54">
        <v>0</v>
      </c>
    </row>
    <row r="20" spans="1:8" ht="26.25" thickBot="1">
      <c r="A20" s="52" t="s">
        <v>134</v>
      </c>
      <c r="B20" s="57">
        <v>8</v>
      </c>
      <c r="C20" s="54">
        <v>8</v>
      </c>
      <c r="D20" s="54">
        <v>0</v>
      </c>
      <c r="E20" s="54">
        <v>8</v>
      </c>
      <c r="F20" s="54">
        <v>0</v>
      </c>
      <c r="G20" s="54"/>
      <c r="H20" s="54"/>
    </row>
    <row r="21" spans="1:8" ht="26.25" thickBot="1">
      <c r="A21" s="52" t="s">
        <v>135</v>
      </c>
      <c r="B21" s="57">
        <v>5</v>
      </c>
      <c r="C21" s="54">
        <v>5</v>
      </c>
      <c r="D21" s="54">
        <v>0</v>
      </c>
      <c r="E21" s="54">
        <v>5</v>
      </c>
      <c r="F21" s="54">
        <v>0</v>
      </c>
      <c r="G21" s="54"/>
      <c r="H21" s="54"/>
    </row>
    <row r="22" spans="1:8" ht="26.25" thickBot="1">
      <c r="A22" s="52" t="s">
        <v>136</v>
      </c>
      <c r="B22" s="57">
        <v>4</v>
      </c>
      <c r="C22" s="54">
        <v>2</v>
      </c>
      <c r="D22" s="54">
        <v>2</v>
      </c>
      <c r="E22" s="54">
        <v>2</v>
      </c>
      <c r="F22" s="54">
        <v>0</v>
      </c>
      <c r="G22" s="54"/>
      <c r="H22" s="54"/>
    </row>
    <row r="23" spans="1:8" ht="39" thickBot="1">
      <c r="A23" s="52" t="s">
        <v>137</v>
      </c>
      <c r="B23" s="53">
        <v>4</v>
      </c>
      <c r="C23" s="54">
        <v>3</v>
      </c>
      <c r="D23" s="54">
        <v>1</v>
      </c>
      <c r="E23" s="54">
        <v>3</v>
      </c>
      <c r="F23" s="54">
        <v>0</v>
      </c>
      <c r="G23" s="54"/>
      <c r="H23" s="54"/>
    </row>
    <row r="24" spans="1:8" ht="26.25" thickBot="1">
      <c r="A24" s="52" t="s">
        <v>138</v>
      </c>
      <c r="B24" s="53">
        <v>5</v>
      </c>
      <c r="C24" s="54">
        <v>5</v>
      </c>
      <c r="D24" s="54">
        <v>0</v>
      </c>
      <c r="E24" s="54">
        <v>3</v>
      </c>
      <c r="F24" s="54">
        <v>2</v>
      </c>
      <c r="G24" s="54"/>
      <c r="H24" s="54"/>
    </row>
    <row r="25" spans="1:8" ht="51.75" thickBot="1">
      <c r="A25" s="52" t="s">
        <v>139</v>
      </c>
      <c r="B25" s="53">
        <v>4</v>
      </c>
      <c r="C25" s="54">
        <v>3</v>
      </c>
      <c r="D25" s="54">
        <v>1</v>
      </c>
      <c r="E25" s="54">
        <v>3</v>
      </c>
      <c r="F25" s="54">
        <v>0</v>
      </c>
      <c r="G25" s="54"/>
      <c r="H25" s="54"/>
    </row>
    <row r="26" spans="1:8" ht="26.25" thickBot="1">
      <c r="A26" s="52" t="s">
        <v>140</v>
      </c>
      <c r="B26" s="53">
        <v>4</v>
      </c>
      <c r="C26" s="54">
        <v>4</v>
      </c>
      <c r="D26" s="54">
        <v>0</v>
      </c>
      <c r="E26" s="54">
        <v>0</v>
      </c>
      <c r="F26" s="54">
        <v>4</v>
      </c>
      <c r="G26" s="54"/>
      <c r="H26" s="54"/>
    </row>
    <row r="27" spans="1:8" ht="39" thickBot="1">
      <c r="A27" s="52" t="s">
        <v>141</v>
      </c>
      <c r="B27" s="53">
        <v>4</v>
      </c>
      <c r="C27" s="54">
        <v>3</v>
      </c>
      <c r="D27" s="54">
        <v>1</v>
      </c>
      <c r="E27" s="54">
        <v>3</v>
      </c>
      <c r="F27" s="54">
        <v>0</v>
      </c>
      <c r="G27" s="54"/>
      <c r="H27" s="54"/>
    </row>
    <row r="28" spans="1:8" ht="13.5" thickBot="1">
      <c r="A28" s="52" t="s">
        <v>142</v>
      </c>
      <c r="B28" s="58">
        <f>SUM(B4:B27)</f>
        <v>127</v>
      </c>
      <c r="C28" s="59">
        <f>SUM(C4:C27)</f>
        <v>117</v>
      </c>
      <c r="D28" s="59">
        <f>SUM(D4:D27)</f>
        <v>10</v>
      </c>
      <c r="E28" s="59">
        <f>SUM(E4:E27)</f>
        <v>62</v>
      </c>
      <c r="F28" s="59">
        <f>SUM(F4:F27)</f>
        <v>41</v>
      </c>
      <c r="G28" s="59"/>
      <c r="H28" s="59"/>
    </row>
    <row r="29" spans="1:8" ht="16.5" thickBot="1">
      <c r="A29" s="60" t="s">
        <v>143</v>
      </c>
      <c r="B29" s="61">
        <v>100</v>
      </c>
      <c r="C29" s="62">
        <f>C28/B28</f>
        <v>0.9212598425196851</v>
      </c>
      <c r="D29" s="62">
        <f>D28*100%/B28</f>
        <v>0.07874015748031496</v>
      </c>
      <c r="E29" s="62">
        <f>E28*100%/103</f>
        <v>0.6019417475728155</v>
      </c>
      <c r="F29" s="62">
        <f>F28*100%/103</f>
        <v>0.39805825242718446</v>
      </c>
      <c r="G29" s="62"/>
      <c r="H29" s="62"/>
    </row>
    <row r="30" spans="2:12" ht="12.75">
      <c r="B30" s="63"/>
      <c r="J30" s="4"/>
      <c r="K30" s="64"/>
      <c r="L30" s="64" t="s">
        <v>143</v>
      </c>
    </row>
    <row r="31" spans="2:12" ht="12.75">
      <c r="B31" s="63"/>
      <c r="J31" s="4" t="s">
        <v>111</v>
      </c>
      <c r="K31" s="64">
        <v>127</v>
      </c>
      <c r="L31" s="64">
        <v>100</v>
      </c>
    </row>
    <row r="32" spans="2:12" ht="12.75">
      <c r="B32" s="63"/>
      <c r="J32" s="4" t="s">
        <v>112</v>
      </c>
      <c r="K32" s="64">
        <v>117</v>
      </c>
      <c r="L32" s="64">
        <v>92</v>
      </c>
    </row>
    <row r="33" spans="2:12" ht="12.75">
      <c r="B33" s="63"/>
      <c r="J33" s="49" t="s">
        <v>113</v>
      </c>
      <c r="K33" s="64">
        <v>10</v>
      </c>
      <c r="L33" s="64">
        <v>8</v>
      </c>
    </row>
    <row r="34" spans="2:12" ht="12.75">
      <c r="B34" s="63"/>
      <c r="J34" s="4" t="s">
        <v>144</v>
      </c>
      <c r="K34" s="64">
        <v>62</v>
      </c>
      <c r="L34" s="64">
        <v>60</v>
      </c>
    </row>
    <row r="35" spans="2:12" ht="12.75">
      <c r="B35" s="63"/>
      <c r="J35" s="4" t="s">
        <v>145</v>
      </c>
      <c r="K35" s="64">
        <v>41</v>
      </c>
      <c r="L35" s="64">
        <v>40</v>
      </c>
    </row>
    <row r="45" spans="1:6" ht="13.5" thickBot="1">
      <c r="A45" s="144" t="s">
        <v>154</v>
      </c>
      <c r="B45" s="144"/>
      <c r="C45" s="144"/>
      <c r="D45" s="144"/>
      <c r="E45" s="144"/>
      <c r="F45" s="144"/>
    </row>
    <row r="46" spans="1:18" ht="13.5" customHeight="1" thickBot="1">
      <c r="A46" s="145" t="s">
        <v>110</v>
      </c>
      <c r="B46" s="145" t="s">
        <v>111</v>
      </c>
      <c r="C46" s="145" t="s">
        <v>112</v>
      </c>
      <c r="D46" s="145" t="s">
        <v>113</v>
      </c>
      <c r="E46" s="147" t="s">
        <v>114</v>
      </c>
      <c r="F46" s="148"/>
      <c r="G46" s="147" t="s">
        <v>115</v>
      </c>
      <c r="H46" s="148"/>
      <c r="L46" s="70"/>
      <c r="M46" s="143"/>
      <c r="N46" s="143"/>
      <c r="O46" s="143"/>
      <c r="P46" s="143"/>
      <c r="Q46" s="70"/>
      <c r="R46" s="70"/>
    </row>
    <row r="47" spans="1:18" ht="13.5" thickBot="1">
      <c r="A47" s="146"/>
      <c r="B47" s="146"/>
      <c r="C47" s="146"/>
      <c r="D47" s="146"/>
      <c r="E47" s="51" t="s">
        <v>116</v>
      </c>
      <c r="F47" s="51" t="s">
        <v>117</v>
      </c>
      <c r="G47" s="51" t="s">
        <v>116</v>
      </c>
      <c r="H47" s="51" t="s">
        <v>117</v>
      </c>
      <c r="L47" s="70"/>
      <c r="M47" s="143"/>
      <c r="N47" s="143"/>
      <c r="O47" s="71"/>
      <c r="P47" s="71"/>
      <c r="Q47" s="71"/>
      <c r="R47" s="71"/>
    </row>
    <row r="48" spans="1:18" ht="26.25" thickBot="1">
      <c r="A48" s="66" t="s">
        <v>118</v>
      </c>
      <c r="B48" s="53">
        <v>4</v>
      </c>
      <c r="C48" s="67">
        <v>3</v>
      </c>
      <c r="D48" s="67">
        <v>1</v>
      </c>
      <c r="E48" s="67">
        <v>2</v>
      </c>
      <c r="F48" s="67">
        <v>0</v>
      </c>
      <c r="G48" s="67">
        <v>2</v>
      </c>
      <c r="H48" s="67">
        <v>0</v>
      </c>
      <c r="L48" s="71"/>
      <c r="M48" s="72"/>
      <c r="N48" s="72"/>
      <c r="O48" s="72"/>
      <c r="P48" s="72"/>
      <c r="Q48" s="72"/>
      <c r="R48" s="72"/>
    </row>
    <row r="49" spans="1:18" ht="39" thickBot="1">
      <c r="A49" s="66" t="s">
        <v>119</v>
      </c>
      <c r="B49" s="53">
        <v>5</v>
      </c>
      <c r="C49" s="67">
        <v>5</v>
      </c>
      <c r="D49" s="67">
        <v>0</v>
      </c>
      <c r="E49" s="68">
        <v>4</v>
      </c>
      <c r="F49" s="67">
        <v>1</v>
      </c>
      <c r="G49" s="67">
        <v>4</v>
      </c>
      <c r="H49" s="67">
        <v>1</v>
      </c>
      <c r="L49" s="71"/>
      <c r="M49" s="72"/>
      <c r="N49" s="72"/>
      <c r="O49" s="72"/>
      <c r="P49" s="72"/>
      <c r="Q49" s="72"/>
      <c r="R49" s="72"/>
    </row>
    <row r="50" spans="1:18" ht="39" thickBot="1">
      <c r="A50" s="66" t="s">
        <v>120</v>
      </c>
      <c r="B50" s="53">
        <v>4</v>
      </c>
      <c r="C50" s="67">
        <v>4</v>
      </c>
      <c r="D50" s="67">
        <v>0</v>
      </c>
      <c r="E50" s="67">
        <v>3</v>
      </c>
      <c r="F50" s="67">
        <v>0</v>
      </c>
      <c r="G50" s="67">
        <v>3</v>
      </c>
      <c r="H50" s="67">
        <v>0</v>
      </c>
      <c r="L50" s="71"/>
      <c r="M50" s="72"/>
      <c r="N50" s="72"/>
      <c r="O50" s="72"/>
      <c r="P50" s="72"/>
      <c r="Q50" s="72"/>
      <c r="R50" s="72"/>
    </row>
    <row r="51" spans="1:18" ht="39" thickBot="1">
      <c r="A51" s="66" t="s">
        <v>121</v>
      </c>
      <c r="B51" s="53">
        <v>4</v>
      </c>
      <c r="C51" s="67">
        <v>3</v>
      </c>
      <c r="D51" s="67">
        <v>1</v>
      </c>
      <c r="E51" s="67">
        <v>2</v>
      </c>
      <c r="F51" s="67">
        <v>1</v>
      </c>
      <c r="G51" s="67">
        <v>2</v>
      </c>
      <c r="H51" s="67">
        <v>1</v>
      </c>
      <c r="L51" s="71"/>
      <c r="M51" s="72"/>
      <c r="N51" s="72"/>
      <c r="O51" s="72"/>
      <c r="P51" s="72"/>
      <c r="Q51" s="72"/>
      <c r="R51" s="72"/>
    </row>
    <row r="52" spans="1:18" ht="39" thickBot="1">
      <c r="A52" s="66" t="s">
        <v>122</v>
      </c>
      <c r="B52" s="53">
        <v>4</v>
      </c>
      <c r="C52" s="67">
        <v>4</v>
      </c>
      <c r="D52" s="67">
        <v>0</v>
      </c>
      <c r="E52" s="67">
        <v>2</v>
      </c>
      <c r="F52" s="67">
        <v>0</v>
      </c>
      <c r="G52" s="67">
        <v>2</v>
      </c>
      <c r="H52" s="67">
        <v>0</v>
      </c>
      <c r="L52" s="71"/>
      <c r="M52" s="72"/>
      <c r="N52" s="72"/>
      <c r="O52" s="72"/>
      <c r="P52" s="72"/>
      <c r="Q52" s="72"/>
      <c r="R52" s="72"/>
    </row>
    <row r="53" spans="1:18" ht="26.25" thickBot="1">
      <c r="A53" s="66" t="s">
        <v>123</v>
      </c>
      <c r="B53" s="53">
        <v>5</v>
      </c>
      <c r="C53" s="67">
        <v>7</v>
      </c>
      <c r="D53" s="67">
        <v>0</v>
      </c>
      <c r="E53" s="67">
        <v>4</v>
      </c>
      <c r="F53" s="67">
        <v>1</v>
      </c>
      <c r="G53" s="67">
        <v>2</v>
      </c>
      <c r="H53" s="67">
        <v>1</v>
      </c>
      <c r="L53" s="71"/>
      <c r="M53" s="72"/>
      <c r="N53" s="143"/>
      <c r="O53" s="143"/>
      <c r="P53" s="72"/>
      <c r="Q53" s="72"/>
      <c r="R53" s="72"/>
    </row>
    <row r="54" spans="1:18" ht="39" thickBot="1">
      <c r="A54" s="66" t="s">
        <v>124</v>
      </c>
      <c r="B54" s="53">
        <v>4</v>
      </c>
      <c r="C54" s="67">
        <v>2</v>
      </c>
      <c r="D54" s="67">
        <v>2</v>
      </c>
      <c r="E54" s="67">
        <v>2</v>
      </c>
      <c r="F54" s="67">
        <v>0</v>
      </c>
      <c r="G54" s="67">
        <v>2</v>
      </c>
      <c r="H54" s="67">
        <v>0</v>
      </c>
      <c r="L54" s="71"/>
      <c r="M54" s="72"/>
      <c r="N54" s="72"/>
      <c r="O54" s="72"/>
      <c r="P54" s="72"/>
      <c r="Q54" s="72"/>
      <c r="R54" s="72"/>
    </row>
    <row r="55" spans="1:18" ht="26.25" thickBot="1">
      <c r="A55" s="66" t="s">
        <v>125</v>
      </c>
      <c r="B55" s="53">
        <v>5</v>
      </c>
      <c r="C55" s="67">
        <v>5</v>
      </c>
      <c r="D55" s="67">
        <v>0</v>
      </c>
      <c r="E55" s="67">
        <v>5</v>
      </c>
      <c r="F55" s="67">
        <v>0</v>
      </c>
      <c r="G55" s="67">
        <v>5</v>
      </c>
      <c r="H55" s="67">
        <v>0</v>
      </c>
      <c r="L55" s="71"/>
      <c r="M55" s="72"/>
      <c r="N55" s="72"/>
      <c r="O55" s="72"/>
      <c r="P55" s="72"/>
      <c r="Q55" s="72"/>
      <c r="R55" s="72"/>
    </row>
    <row r="56" spans="1:18" ht="26.25" thickBot="1">
      <c r="A56" s="66" t="s">
        <v>126</v>
      </c>
      <c r="B56" s="53">
        <v>2</v>
      </c>
      <c r="C56" s="67">
        <v>2</v>
      </c>
      <c r="D56" s="67">
        <v>0</v>
      </c>
      <c r="E56" s="67">
        <v>2</v>
      </c>
      <c r="F56" s="67">
        <v>0</v>
      </c>
      <c r="G56" s="67">
        <v>2</v>
      </c>
      <c r="H56" s="67">
        <v>0</v>
      </c>
      <c r="L56" s="71"/>
      <c r="M56" s="72"/>
      <c r="N56" s="72"/>
      <c r="O56" s="72"/>
      <c r="P56" s="72"/>
      <c r="Q56" s="72"/>
      <c r="R56" s="72"/>
    </row>
    <row r="57" spans="1:18" ht="26.25" thickBot="1">
      <c r="A57" s="66" t="s">
        <v>127</v>
      </c>
      <c r="B57" s="53">
        <v>4</v>
      </c>
      <c r="C57" s="67">
        <v>4</v>
      </c>
      <c r="D57" s="67">
        <v>0</v>
      </c>
      <c r="E57" s="67">
        <v>4</v>
      </c>
      <c r="F57" s="67">
        <v>0</v>
      </c>
      <c r="G57" s="67">
        <v>4</v>
      </c>
      <c r="H57" s="67">
        <v>0</v>
      </c>
      <c r="L57" s="71"/>
      <c r="M57" s="72"/>
      <c r="N57" s="72"/>
      <c r="O57" s="72"/>
      <c r="P57" s="72"/>
      <c r="Q57" s="72"/>
      <c r="R57" s="143"/>
    </row>
    <row r="58" spans="1:18" ht="39" thickBot="1">
      <c r="A58" s="66" t="s">
        <v>128</v>
      </c>
      <c r="B58" s="53">
        <v>2</v>
      </c>
      <c r="C58" s="67">
        <v>2</v>
      </c>
      <c r="D58" s="67">
        <v>0</v>
      </c>
      <c r="E58" s="67">
        <v>2</v>
      </c>
      <c r="F58" s="67">
        <v>0</v>
      </c>
      <c r="G58" s="67">
        <v>2</v>
      </c>
      <c r="H58" s="67">
        <v>0</v>
      </c>
      <c r="L58" s="73"/>
      <c r="M58" s="74"/>
      <c r="N58" s="74"/>
      <c r="O58" s="74"/>
      <c r="P58" s="74"/>
      <c r="Q58" s="74"/>
      <c r="R58" s="143"/>
    </row>
    <row r="59" spans="1:8" ht="39" thickBot="1">
      <c r="A59" s="66" t="s">
        <v>129</v>
      </c>
      <c r="B59" s="53">
        <v>5</v>
      </c>
      <c r="C59" s="67">
        <v>5</v>
      </c>
      <c r="D59" s="67">
        <v>0</v>
      </c>
      <c r="E59" s="67">
        <v>5</v>
      </c>
      <c r="F59" s="67">
        <v>0</v>
      </c>
      <c r="G59" s="67">
        <v>2</v>
      </c>
      <c r="H59" s="67">
        <v>0</v>
      </c>
    </row>
    <row r="60" spans="1:16" ht="39" thickBot="1">
      <c r="A60" s="66" t="s">
        <v>130</v>
      </c>
      <c r="B60" s="53">
        <v>3</v>
      </c>
      <c r="C60" s="67">
        <v>3</v>
      </c>
      <c r="D60" s="67">
        <v>0</v>
      </c>
      <c r="E60" s="67">
        <v>3</v>
      </c>
      <c r="F60" s="67">
        <v>0</v>
      </c>
      <c r="G60" s="67">
        <v>2</v>
      </c>
      <c r="H60" s="67">
        <v>0</v>
      </c>
      <c r="P60" s="69"/>
    </row>
    <row r="61" spans="1:8" ht="21.75" customHeight="1" thickBot="1">
      <c r="A61" s="66" t="s">
        <v>131</v>
      </c>
      <c r="B61" s="53">
        <v>2</v>
      </c>
      <c r="C61" s="67">
        <v>2</v>
      </c>
      <c r="D61" s="67">
        <v>0</v>
      </c>
      <c r="E61" s="67">
        <v>2</v>
      </c>
      <c r="F61" s="67">
        <v>0</v>
      </c>
      <c r="G61" s="67">
        <v>2</v>
      </c>
      <c r="H61" s="67">
        <v>0</v>
      </c>
    </row>
    <row r="62" spans="1:8" ht="39" thickBot="1">
      <c r="A62" s="66" t="s">
        <v>132</v>
      </c>
      <c r="B62" s="53">
        <v>3</v>
      </c>
      <c r="C62" s="67">
        <v>3</v>
      </c>
      <c r="D62" s="67">
        <v>0</v>
      </c>
      <c r="E62" s="67">
        <v>3</v>
      </c>
      <c r="F62" s="67">
        <v>0</v>
      </c>
      <c r="G62" s="67">
        <v>2</v>
      </c>
      <c r="H62" s="67">
        <v>0</v>
      </c>
    </row>
    <row r="63" spans="1:8" ht="51.75" thickBot="1">
      <c r="A63" s="66" t="s">
        <v>133</v>
      </c>
      <c r="B63" s="57">
        <v>4</v>
      </c>
      <c r="C63" s="67">
        <v>4</v>
      </c>
      <c r="D63" s="67">
        <v>0</v>
      </c>
      <c r="E63" s="67">
        <v>4</v>
      </c>
      <c r="F63" s="67">
        <v>0</v>
      </c>
      <c r="G63" s="67">
        <v>2</v>
      </c>
      <c r="H63" s="67">
        <v>0</v>
      </c>
    </row>
    <row r="64" spans="1:8" ht="26.25" thickBot="1">
      <c r="A64" s="66" t="s">
        <v>134</v>
      </c>
      <c r="B64" s="57">
        <v>5</v>
      </c>
      <c r="C64" s="67">
        <v>5</v>
      </c>
      <c r="D64" s="67">
        <v>0</v>
      </c>
      <c r="E64" s="67">
        <v>5</v>
      </c>
      <c r="F64" s="67">
        <v>0</v>
      </c>
      <c r="G64" s="67">
        <v>5</v>
      </c>
      <c r="H64" s="67">
        <v>0</v>
      </c>
    </row>
    <row r="65" spans="1:8" ht="26.25" thickBot="1">
      <c r="A65" s="66" t="s">
        <v>135</v>
      </c>
      <c r="B65" s="57">
        <v>5</v>
      </c>
      <c r="C65" s="67">
        <v>5</v>
      </c>
      <c r="D65" s="67">
        <v>0</v>
      </c>
      <c r="E65" s="67">
        <v>3</v>
      </c>
      <c r="F65" s="67">
        <v>1</v>
      </c>
      <c r="G65" s="67">
        <v>2</v>
      </c>
      <c r="H65" s="67">
        <v>0</v>
      </c>
    </row>
    <row r="66" spans="1:8" ht="39" thickBot="1">
      <c r="A66" s="66" t="s">
        <v>155</v>
      </c>
      <c r="B66" s="57">
        <v>3</v>
      </c>
      <c r="C66" s="67">
        <v>3</v>
      </c>
      <c r="D66" s="67">
        <v>0</v>
      </c>
      <c r="E66" s="67">
        <v>3</v>
      </c>
      <c r="F66" s="67">
        <v>0</v>
      </c>
      <c r="G66" s="67">
        <v>2</v>
      </c>
      <c r="H66" s="67">
        <v>0</v>
      </c>
    </row>
    <row r="67" spans="1:8" ht="26.25" thickBot="1">
      <c r="A67" s="66" t="s">
        <v>136</v>
      </c>
      <c r="B67" s="57">
        <v>4</v>
      </c>
      <c r="C67" s="67">
        <v>2</v>
      </c>
      <c r="D67" s="67">
        <v>2</v>
      </c>
      <c r="E67" s="67">
        <v>2</v>
      </c>
      <c r="F67" s="67">
        <v>0</v>
      </c>
      <c r="G67" s="67">
        <v>2</v>
      </c>
      <c r="H67" s="67">
        <v>0</v>
      </c>
    </row>
    <row r="68" spans="1:8" ht="39" thickBot="1">
      <c r="A68" s="66" t="s">
        <v>137</v>
      </c>
      <c r="B68" s="53">
        <v>4</v>
      </c>
      <c r="C68" s="67">
        <v>4</v>
      </c>
      <c r="D68" s="67">
        <v>0</v>
      </c>
      <c r="E68" s="67">
        <v>2</v>
      </c>
      <c r="F68" s="67">
        <v>2</v>
      </c>
      <c r="G68" s="67">
        <v>3</v>
      </c>
      <c r="H68" s="67">
        <v>0</v>
      </c>
    </row>
    <row r="69" spans="1:8" ht="26.25" thickBot="1">
      <c r="A69" s="66" t="s">
        <v>138</v>
      </c>
      <c r="B69" s="53">
        <v>5</v>
      </c>
      <c r="C69" s="67">
        <v>5</v>
      </c>
      <c r="D69" s="67">
        <v>0</v>
      </c>
      <c r="E69" s="67">
        <v>3</v>
      </c>
      <c r="F69" s="67">
        <v>0</v>
      </c>
      <c r="G69" s="67">
        <v>2</v>
      </c>
      <c r="H69" s="67">
        <v>0</v>
      </c>
    </row>
    <row r="70" spans="1:8" ht="51.75" thickBot="1">
      <c r="A70" s="66" t="s">
        <v>139</v>
      </c>
      <c r="B70" s="53">
        <v>4</v>
      </c>
      <c r="C70" s="67">
        <v>4</v>
      </c>
      <c r="D70" s="67">
        <v>0</v>
      </c>
      <c r="E70" s="67">
        <v>4</v>
      </c>
      <c r="F70" s="67">
        <v>0</v>
      </c>
      <c r="G70" s="67">
        <v>2</v>
      </c>
      <c r="H70" s="67">
        <v>0</v>
      </c>
    </row>
    <row r="71" spans="1:8" ht="26.25" thickBot="1">
      <c r="A71" s="66" t="s">
        <v>140</v>
      </c>
      <c r="B71" s="53">
        <v>4</v>
      </c>
      <c r="C71" s="67">
        <v>4</v>
      </c>
      <c r="D71" s="67">
        <v>0</v>
      </c>
      <c r="E71" s="67">
        <v>3</v>
      </c>
      <c r="F71" s="67">
        <v>0</v>
      </c>
      <c r="G71" s="67">
        <v>3</v>
      </c>
      <c r="H71" s="67">
        <v>0</v>
      </c>
    </row>
    <row r="72" spans="1:8" ht="39" thickBot="1">
      <c r="A72" s="66" t="s">
        <v>141</v>
      </c>
      <c r="B72" s="53">
        <v>4</v>
      </c>
      <c r="C72" s="67">
        <v>3</v>
      </c>
      <c r="D72" s="67">
        <v>1</v>
      </c>
      <c r="E72" s="67">
        <v>3</v>
      </c>
      <c r="F72" s="67">
        <v>0</v>
      </c>
      <c r="G72" s="67">
        <v>1</v>
      </c>
      <c r="H72" s="67">
        <v>0</v>
      </c>
    </row>
    <row r="73" spans="1:8" ht="13.5" thickBot="1">
      <c r="A73" s="52" t="s">
        <v>142</v>
      </c>
      <c r="B73" s="58">
        <f aca="true" t="shared" si="0" ref="B73:H73">SUM(B48:B72)</f>
        <v>98</v>
      </c>
      <c r="C73" s="59">
        <f t="shared" si="0"/>
        <v>93</v>
      </c>
      <c r="D73" s="59">
        <f t="shared" si="0"/>
        <v>7</v>
      </c>
      <c r="E73" s="59">
        <f t="shared" si="0"/>
        <v>77</v>
      </c>
      <c r="F73" s="59">
        <f t="shared" si="0"/>
        <v>6</v>
      </c>
      <c r="G73" s="65">
        <f t="shared" si="0"/>
        <v>62</v>
      </c>
      <c r="H73" s="59">
        <f t="shared" si="0"/>
        <v>3</v>
      </c>
    </row>
    <row r="74" spans="1:8" ht="16.5" thickBot="1">
      <c r="A74" s="60" t="s">
        <v>143</v>
      </c>
      <c r="B74" s="61">
        <v>100</v>
      </c>
      <c r="C74" s="62">
        <f>C73/B73</f>
        <v>0.9489795918367347</v>
      </c>
      <c r="D74" s="62">
        <f>D73*100%/B73</f>
        <v>0.07142857142857142</v>
      </c>
      <c r="E74" s="62">
        <f>E73*100%/103</f>
        <v>0.7475728155339806</v>
      </c>
      <c r="F74" s="62">
        <f>F73*100%/103</f>
        <v>0.05825242718446602</v>
      </c>
      <c r="G74" s="62">
        <f>G73*100%/93</f>
        <v>0.6666666666666666</v>
      </c>
      <c r="H74" s="62">
        <f>H73*100%/93</f>
        <v>0.03225806451612903</v>
      </c>
    </row>
  </sheetData>
  <sheetProtection/>
  <mergeCells count="19">
    <mergeCell ref="G46:H46"/>
    <mergeCell ref="B46:B47"/>
    <mergeCell ref="A46:A47"/>
    <mergeCell ref="D2:D3"/>
    <mergeCell ref="E2:F2"/>
    <mergeCell ref="G2:H2"/>
    <mergeCell ref="E46:F46"/>
    <mergeCell ref="D46:D47"/>
    <mergeCell ref="C46:C47"/>
    <mergeCell ref="R57:R58"/>
    <mergeCell ref="M46:M47"/>
    <mergeCell ref="N46:N47"/>
    <mergeCell ref="O46:P46"/>
    <mergeCell ref="N53:O53"/>
    <mergeCell ref="A1:F1"/>
    <mergeCell ref="A45:F45"/>
    <mergeCell ref="A2:A3"/>
    <mergeCell ref="B2:B3"/>
    <mergeCell ref="C2: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PwC</dc:creator>
  <cp:keywords/>
  <dc:description/>
  <cp:lastModifiedBy>luzcl</cp:lastModifiedBy>
  <cp:lastPrinted>2022-04-06T02:34:12Z</cp:lastPrinted>
  <dcterms:created xsi:type="dcterms:W3CDTF">2005-02-23T21:45:27Z</dcterms:created>
  <dcterms:modified xsi:type="dcterms:W3CDTF">2022-04-06T02:34:18Z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