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D:\ICONTEC COBERTURA 2022\"/>
    </mc:Choice>
  </mc:AlternateContent>
  <xr:revisionPtr revIDLastSave="0" documentId="13_ncr:1_{F78ED7D6-1A9B-4BE2-BFE7-0F84B4CD9F88}" xr6:coauthVersionLast="47" xr6:coauthVersionMax="47" xr10:uidLastSave="{00000000-0000-0000-0000-000000000000}"/>
  <bookViews>
    <workbookView xWindow="-120" yWindow="-120" windowWidth="29040" windowHeight="15990" activeTab="1" xr2:uid="{00000000-000D-0000-FFFF-FFFF00000000}"/>
  </bookViews>
  <sheets>
    <sheet name="C02_001" sheetId="3" r:id="rId1"/>
    <sheet name="C02_002" sheetId="4" r:id="rId2"/>
    <sheet name="aux. medicion indic" sheetId="5" r:id="rId3"/>
  </sheets>
  <definedNames>
    <definedName name="_xlnm.Print_Area" localSheetId="0">'C02_001'!$A$1:$J$30</definedName>
    <definedName name="_xlnm.Print_Area" localSheetId="1">'C02_002'!$A$1:$J$26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3" i="4" l="1"/>
  <c r="D30" i="3"/>
  <c r="K19" i="5"/>
  <c r="D32" i="4"/>
  <c r="D29" i="3"/>
  <c r="K17" i="5"/>
  <c r="K16" i="5"/>
  <c r="K15" i="5"/>
  <c r="K11" i="5"/>
  <c r="J16" i="5" l="1"/>
  <c r="D31" i="4"/>
  <c r="M7" i="5"/>
  <c r="F21" i="5"/>
  <c r="H21" i="5"/>
  <c r="J13" i="5"/>
  <c r="J17" i="5" s="1"/>
  <c r="J21" i="5" l="1"/>
  <c r="I17" i="5"/>
  <c r="I11" i="5"/>
  <c r="D28" i="3"/>
  <c r="I15" i="5" l="1"/>
  <c r="I16" i="5" s="1"/>
  <c r="I21" i="5"/>
  <c r="I19" i="5"/>
  <c r="D30" i="4"/>
  <c r="D29" i="4"/>
  <c r="L7" i="5" l="1"/>
  <c r="J22" i="5" l="1"/>
  <c r="J19" i="5"/>
  <c r="J15" i="5"/>
  <c r="D27" i="3"/>
  <c r="D26" i="3" l="1"/>
  <c r="K7" i="5"/>
  <c r="H19" i="5"/>
  <c r="H15" i="5"/>
  <c r="H16" i="5" s="1"/>
  <c r="D27" i="4" l="1"/>
  <c r="D28" i="4"/>
  <c r="D24" i="3"/>
  <c r="D25" i="3"/>
  <c r="H7" i="5"/>
  <c r="G21" i="5"/>
  <c r="G19" i="5"/>
  <c r="F19" i="5"/>
  <c r="F17" i="5"/>
  <c r="G17" i="5"/>
  <c r="F15" i="5"/>
  <c r="G15" i="5"/>
  <c r="I7" i="5"/>
  <c r="J7" i="5"/>
  <c r="H22" i="5" l="1"/>
  <c r="I22" i="5"/>
  <c r="F16" i="5"/>
  <c r="G22" i="5"/>
  <c r="G16" i="5"/>
  <c r="D23" i="4" l="1"/>
  <c r="D22" i="4"/>
  <c r="B21" i="5" l="1"/>
  <c r="E21" i="5"/>
  <c r="F22" i="5" s="1"/>
  <c r="D21" i="5"/>
  <c r="C21" i="5"/>
  <c r="D22" i="5" l="1"/>
  <c r="E22" i="5"/>
  <c r="C22" i="5"/>
  <c r="C24" i="5" s="1"/>
  <c r="D21" i="3"/>
  <c r="B17" i="5"/>
  <c r="E17" i="5"/>
  <c r="D17" i="5"/>
  <c r="C17" i="5"/>
  <c r="E15" i="5"/>
  <c r="D15" i="5"/>
  <c r="C15" i="5"/>
  <c r="B15" i="5"/>
  <c r="B16" i="5" l="1"/>
  <c r="E16" i="5"/>
  <c r="D16" i="5"/>
  <c r="C16" i="5"/>
  <c r="E19" i="5"/>
  <c r="D19" i="5"/>
  <c r="C19" i="5"/>
  <c r="B19" i="5"/>
  <c r="D23" i="3" l="1"/>
  <c r="D22" i="3"/>
  <c r="D26" i="4" l="1"/>
  <c r="G7" i="5"/>
  <c r="F7" i="5"/>
  <c r="E7" i="5"/>
  <c r="D25" i="4" l="1"/>
  <c r="D24" i="4"/>
  <c r="D7" i="5" l="1"/>
  <c r="B19" i="4" l="1"/>
  <c r="B18" i="4"/>
  <c r="B17" i="4"/>
  <c r="B18" i="3"/>
  <c r="B17" i="3"/>
  <c r="B1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PwC</author>
  </authors>
  <commentList>
    <comment ref="F6" authorId="0" shapeId="0" xr:uid="{00000000-0006-0000-0000-000001000000}">
      <text>
        <r>
          <rPr>
            <b/>
            <sz val="8"/>
            <color indexed="81"/>
            <rFont val="Tahoma"/>
            <family val="2"/>
          </rPr>
          <t>PwC:</t>
        </r>
        <r>
          <rPr>
            <sz val="8"/>
            <color indexed="81"/>
            <rFont val="Tahoma"/>
            <family val="2"/>
          </rPr>
          <t xml:space="preserve">
</t>
        </r>
        <r>
          <rPr>
            <sz val="10"/>
            <color indexed="81"/>
            <rFont val="Tahoma"/>
            <family val="2"/>
          </rPr>
          <t>Corresponde al nombre a o la expresión que identifica el indicador</t>
        </r>
      </text>
    </comment>
    <comment ref="I7" authorId="0" shapeId="0" xr:uid="{00000000-0006-0000-0000-000002000000}">
      <text>
        <r>
          <rPr>
            <b/>
            <sz val="8"/>
            <color indexed="81"/>
            <rFont val="Tahoma"/>
            <family val="2"/>
          </rPr>
          <t>PwC:</t>
        </r>
        <r>
          <rPr>
            <sz val="8"/>
            <color indexed="81"/>
            <rFont val="Tahoma"/>
            <family val="2"/>
          </rPr>
          <t xml:space="preserve">
Se marcará SI cuando el indicador pertenezca al conjunto de indicadores inicialmente definido por el MEN en su tablero de indicadores, y NO cuando el indicador haya sido agregado en la secretaria al tablero.</t>
        </r>
      </text>
    </comment>
    <comment ref="B9" authorId="0" shapeId="0" xr:uid="{00000000-0006-0000-0000-000003000000}">
      <text>
        <r>
          <rPr>
            <b/>
            <sz val="8"/>
            <color indexed="81"/>
            <rFont val="Tahoma"/>
            <family val="2"/>
          </rPr>
          <t>PwC:</t>
        </r>
        <r>
          <rPr>
            <sz val="8"/>
            <color indexed="81"/>
            <rFont val="Tahoma"/>
            <family val="2"/>
          </rPr>
          <t xml:space="preserve">
INCLUYE:
</t>
        </r>
        <r>
          <rPr>
            <sz val="10"/>
            <color indexed="81"/>
            <rFont val="Tahoma"/>
            <family val="2"/>
          </rPr>
          <t>Qué se espera obtener del indicador?
Cuál es su finalidad?
Qué busca medir? 
Qué uso se espera dar?</t>
        </r>
        <r>
          <rPr>
            <sz val="8"/>
            <color indexed="81"/>
            <rFont val="Tahoma"/>
            <family val="2"/>
          </rPr>
          <t xml:space="preserve">
</t>
        </r>
      </text>
    </comment>
    <comment ref="H9" authorId="0" shapeId="0" xr:uid="{00000000-0006-0000-0000-000004000000}">
      <text>
        <r>
          <rPr>
            <b/>
            <sz val="8"/>
            <color indexed="81"/>
            <rFont val="Tahoma"/>
            <family val="2"/>
          </rPr>
          <t>PwC:</t>
        </r>
        <r>
          <rPr>
            <sz val="8"/>
            <color indexed="81"/>
            <rFont val="Tahoma"/>
            <family val="2"/>
          </rPr>
          <t xml:space="preserve">
INCLUYE:
</t>
        </r>
        <r>
          <rPr>
            <sz val="10"/>
            <color indexed="81"/>
            <rFont val="Tahoma"/>
            <family val="2"/>
          </rPr>
          <t>Por qué es importante su construcción y análisis ?
Por qué el indicador es adecuado para cumplir el objetivo qué se espera de el?</t>
        </r>
      </text>
    </comment>
    <comment ref="B10" authorId="0" shapeId="0" xr:uid="{00000000-0006-0000-0000-000005000000}">
      <text>
        <r>
          <rPr>
            <b/>
            <sz val="8"/>
            <color indexed="81"/>
            <rFont val="Tahoma"/>
            <family val="2"/>
          </rPr>
          <t>PwC:</t>
        </r>
        <r>
          <rPr>
            <sz val="8"/>
            <color indexed="81"/>
            <rFont val="Tahoma"/>
            <family val="2"/>
          </rPr>
          <t xml:space="preserve">
INCLUYE:
</t>
        </r>
        <r>
          <rPr>
            <sz val="10"/>
            <color indexed="81"/>
            <rFont val="Tahoma"/>
            <family val="2"/>
          </rPr>
          <t>Cómo se mide el indicador?
Cómo de expresa el indicador?
Esta puede ser:  porcentaje, razón, etc.</t>
        </r>
        <r>
          <rPr>
            <sz val="8"/>
            <color indexed="81"/>
            <rFont val="Tahoma"/>
            <family val="2"/>
          </rPr>
          <t xml:space="preserve">
</t>
        </r>
      </text>
    </comment>
    <comment ref="H10" authorId="0" shapeId="0" xr:uid="{00000000-0006-0000-0000-000006000000}">
      <text>
        <r>
          <rPr>
            <b/>
            <sz val="8"/>
            <color indexed="81"/>
            <rFont val="Tahoma"/>
            <family val="2"/>
          </rPr>
          <t>PwC:</t>
        </r>
        <r>
          <rPr>
            <sz val="8"/>
            <color indexed="81"/>
            <rFont val="Tahoma"/>
            <family val="2"/>
          </rPr>
          <t xml:space="preserve">
INCLUYE:
</t>
        </r>
        <r>
          <rPr>
            <sz val="10"/>
            <color indexed="81"/>
            <rFont val="Tahoma"/>
            <family val="2"/>
          </rPr>
          <t xml:space="preserve">Cuáles son las variables que componen el indicador?
Cuál es el concepto de estas variables? </t>
        </r>
        <r>
          <rPr>
            <sz val="8"/>
            <color indexed="81"/>
            <rFont val="Tahoma"/>
            <family val="2"/>
          </rPr>
          <t xml:space="preserve">
</t>
        </r>
      </text>
    </comment>
    <comment ref="B11" authorId="0" shapeId="0" xr:uid="{00000000-0006-0000-0000-000007000000}">
      <text>
        <r>
          <rPr>
            <b/>
            <sz val="8"/>
            <color indexed="81"/>
            <rFont val="Tahoma"/>
            <family val="2"/>
          </rPr>
          <t>PwC:</t>
        </r>
        <r>
          <rPr>
            <sz val="8"/>
            <color indexed="81"/>
            <rFont val="Tahoma"/>
            <family val="2"/>
          </rPr>
          <t xml:space="preserve">
INCLUYE:
</t>
        </r>
        <r>
          <rPr>
            <sz val="10"/>
            <color indexed="81"/>
            <rFont val="Tahoma"/>
            <family val="2"/>
          </rPr>
          <t>Fórmula de construcción del indicador</t>
        </r>
      </text>
    </comment>
    <comment ref="H11" authorId="0" shapeId="0" xr:uid="{00000000-0006-0000-0000-000008000000}">
      <text>
        <r>
          <rPr>
            <b/>
            <sz val="8"/>
            <color indexed="81"/>
            <rFont val="Tahoma"/>
            <family val="2"/>
          </rPr>
          <t>PwC:</t>
        </r>
        <r>
          <rPr>
            <sz val="8"/>
            <color indexed="81"/>
            <rFont val="Tahoma"/>
            <family val="2"/>
          </rPr>
          <t xml:space="preserve">
INCLUYE:
</t>
        </r>
        <r>
          <rPr>
            <sz val="10"/>
            <color indexed="81"/>
            <rFont val="Tahoma"/>
            <family val="2"/>
          </rPr>
          <t>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r>
          <rPr>
            <sz val="8"/>
            <color indexed="81"/>
            <rFont val="Tahoma"/>
            <family val="2"/>
          </rPr>
          <t xml:space="preserve">
</t>
        </r>
      </text>
    </comment>
    <comment ref="B12" authorId="0" shapeId="0" xr:uid="{00000000-0006-0000-0000-000009000000}">
      <text>
        <r>
          <rPr>
            <b/>
            <sz val="8"/>
            <color indexed="81"/>
            <rFont val="Tahoma"/>
            <family val="2"/>
          </rPr>
          <t>PwC:</t>
        </r>
        <r>
          <rPr>
            <sz val="8"/>
            <color indexed="81"/>
            <rFont val="Tahoma"/>
            <family val="2"/>
          </rPr>
          <t xml:space="preserve">
INCLUYE:
</t>
        </r>
        <r>
          <rPr>
            <sz val="10"/>
            <color indexed="81"/>
            <rFont val="Tahoma"/>
            <family val="2"/>
          </rPr>
          <t>Cuáles entidades externas o dependencias del MEN son las encargadas del procesamiento y divulgación de la información insumo para el cálculo del indicador?</t>
        </r>
      </text>
    </comment>
    <comment ref="H12" authorId="0" shapeId="0" xr:uid="{00000000-0006-0000-0000-00000A000000}">
      <text>
        <r>
          <rPr>
            <b/>
            <sz val="8"/>
            <color indexed="81"/>
            <rFont val="Tahoma"/>
            <family val="2"/>
          </rPr>
          <t>PwC:</t>
        </r>
        <r>
          <rPr>
            <sz val="8"/>
            <color indexed="81"/>
            <rFont val="Tahoma"/>
            <family val="2"/>
          </rPr>
          <t xml:space="preserve">
INCLUYE:
</t>
        </r>
        <r>
          <rPr>
            <sz val="10"/>
            <color indexed="81"/>
            <rFont val="Tahoma"/>
            <family val="2"/>
          </rPr>
          <t>Cada cuánto tiempo debe ser calculado el indicador?
Con qué frecuencia?.
Esta puede ser:  censal, anual, trimestral, mensual, diaria, etc.</t>
        </r>
        <r>
          <rPr>
            <sz val="8"/>
            <color indexed="81"/>
            <rFont val="Tahoma"/>
            <family val="2"/>
          </rPr>
          <t xml:space="preserve">
</t>
        </r>
      </text>
    </comment>
    <comment ref="B13" authorId="0" shapeId="0" xr:uid="{00000000-0006-0000-0000-00000B000000}">
      <text>
        <r>
          <rPr>
            <b/>
            <sz val="8"/>
            <color indexed="81"/>
            <rFont val="Tahoma"/>
            <family val="2"/>
          </rPr>
          <t>PwC:</t>
        </r>
        <r>
          <rPr>
            <sz val="8"/>
            <color indexed="81"/>
            <rFont val="Tahoma"/>
            <family val="2"/>
          </rPr>
          <t xml:space="preserve">
</t>
        </r>
        <r>
          <rPr>
            <sz val="10"/>
            <color indexed="81"/>
            <rFont val="Tahoma"/>
            <family val="2"/>
          </rPr>
          <t>Responsable de obtener la medición del indicador</t>
        </r>
      </text>
    </comment>
    <comment ref="H13" authorId="0" shapeId="0" xr:uid="{00000000-0006-0000-0000-00000C000000}">
      <text>
        <r>
          <rPr>
            <b/>
            <sz val="8"/>
            <color indexed="81"/>
            <rFont val="Tahoma"/>
            <family val="2"/>
          </rPr>
          <t>PwC:</t>
        </r>
        <r>
          <rPr>
            <sz val="8"/>
            <color indexed="81"/>
            <rFont val="Tahoma"/>
            <family val="2"/>
          </rPr>
          <t xml:space="preserve">
</t>
        </r>
        <r>
          <rPr>
            <sz val="10"/>
            <color indexed="81"/>
            <rFont val="Tahoma"/>
            <family val="2"/>
          </rPr>
          <t>Responsable del seguimiento, validación de resultados y definición de planes de acción sobre el indicador</t>
        </r>
      </text>
    </comment>
    <comment ref="B14" authorId="0" shapeId="0" xr:uid="{00000000-0006-0000-0000-00000D000000}">
      <text>
        <r>
          <rPr>
            <b/>
            <sz val="8"/>
            <color indexed="81"/>
            <rFont val="Tahoma"/>
            <family val="2"/>
          </rPr>
          <t>PwC:</t>
        </r>
        <r>
          <rPr>
            <sz val="8"/>
            <color indexed="81"/>
            <rFont val="Tahoma"/>
            <family val="2"/>
          </rPr>
          <t xml:space="preserve">
Medición, comportamiento o estimación del indicador al inicio de la gestión de gobierno</t>
        </r>
      </text>
    </comment>
    <comment ref="F14" authorId="0" shapeId="0" xr:uid="{00000000-0006-0000-0000-00000E000000}">
      <text>
        <r>
          <rPr>
            <b/>
            <sz val="8"/>
            <color indexed="81"/>
            <rFont val="Tahoma"/>
            <family val="2"/>
          </rPr>
          <t>PwC:</t>
        </r>
        <r>
          <rPr>
            <sz val="8"/>
            <color indexed="81"/>
            <rFont val="Tahoma"/>
            <family val="2"/>
          </rPr>
          <t xml:space="preserve">
Objetivo propuesto para el indicador, para indicadores estratégicos debe involucrar meta anual según Plan Indicativo</t>
        </r>
      </text>
    </comment>
    <comment ref="H14" authorId="0" shapeId="0" xr:uid="{00000000-0006-0000-0000-00000F000000}">
      <text>
        <r>
          <rPr>
            <b/>
            <sz val="8"/>
            <color rgb="FF000000"/>
            <rFont val="Tahoma"/>
            <family val="2"/>
          </rPr>
          <t>PwC:</t>
        </r>
        <r>
          <rPr>
            <sz val="8"/>
            <color rgb="FF000000"/>
            <rFont val="Tahoma"/>
            <family val="2"/>
          </rPr>
          <t xml:space="preserve">
Rangos para la evaluación de las mediciones que se obtengan del indicador </t>
        </r>
      </text>
    </comment>
    <comment ref="F23" authorId="0" shapeId="0" xr:uid="{00000000-0006-0000-0000-000010000000}">
      <text>
        <r>
          <rPr>
            <b/>
            <sz val="8"/>
            <color indexed="81"/>
            <rFont val="Tahoma"/>
            <family val="2"/>
          </rPr>
          <t>PwC:</t>
        </r>
        <r>
          <rPr>
            <sz val="8"/>
            <color indexed="81"/>
            <rFont val="Tahoma"/>
            <family val="2"/>
          </rPr>
          <t xml:space="preserve">
Cuando se trate de indicadores estratégicos, estos planes deben estar alineados con los planes de acción de las dependencias de la secretaria.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PwC</author>
  </authors>
  <commentList>
    <comment ref="F6" authorId="0" shapeId="0" xr:uid="{00000000-0006-0000-0100-000001000000}">
      <text>
        <r>
          <rPr>
            <b/>
            <sz val="8"/>
            <color rgb="FF000000"/>
            <rFont val="Tahoma"/>
            <family val="2"/>
          </rPr>
          <t>PwC:</t>
        </r>
        <r>
          <rPr>
            <sz val="8"/>
            <color rgb="FF000000"/>
            <rFont val="Tahoma"/>
            <family val="2"/>
          </rPr>
          <t xml:space="preserve">
</t>
        </r>
        <r>
          <rPr>
            <sz val="10"/>
            <color rgb="FF000000"/>
            <rFont val="Tahoma"/>
            <family val="2"/>
          </rPr>
          <t>Corresponde al nombre a o la expresión que identifica el indicador</t>
        </r>
      </text>
    </comment>
    <comment ref="I7" authorId="0" shapeId="0" xr:uid="{00000000-0006-0000-0100-000002000000}">
      <text>
        <r>
          <rPr>
            <b/>
            <sz val="8"/>
            <color rgb="FF000000"/>
            <rFont val="Tahoma"/>
            <family val="2"/>
          </rPr>
          <t>PwC:</t>
        </r>
        <r>
          <rPr>
            <sz val="8"/>
            <color rgb="FF000000"/>
            <rFont val="Tahoma"/>
            <family val="2"/>
          </rPr>
          <t xml:space="preserve">
Se marcará SI cuando el indicador pertenezca al conjunto de indicadores inicialmente definido por el MEN en su tablero de indicadores, y NO cuando el indicador haya sido agregado en la secretaria al tablero.</t>
        </r>
      </text>
    </comment>
    <comment ref="B9" authorId="0" shapeId="0" xr:uid="{00000000-0006-0000-0100-000003000000}">
      <text>
        <r>
          <rPr>
            <b/>
            <sz val="8"/>
            <color rgb="FF000000"/>
            <rFont val="Tahoma"/>
            <family val="2"/>
          </rPr>
          <t>PwC:</t>
        </r>
        <r>
          <rPr>
            <sz val="8"/>
            <color rgb="FF000000"/>
            <rFont val="Tahoma"/>
            <family val="2"/>
          </rPr>
          <t xml:space="preserve">
INCLUYE:
</t>
        </r>
        <r>
          <rPr>
            <sz val="10"/>
            <color rgb="FF000000"/>
            <rFont val="Tahoma"/>
            <family val="2"/>
          </rPr>
          <t>Qué se espera obtener del indicador?
Cuál es su finalidad?
Qué busca medir? 
Qué uso se espera dar?</t>
        </r>
        <r>
          <rPr>
            <sz val="8"/>
            <color rgb="FF000000"/>
            <rFont val="Tahoma"/>
            <family val="2"/>
          </rPr>
          <t xml:space="preserve">
</t>
        </r>
      </text>
    </comment>
    <comment ref="H9" authorId="0" shapeId="0" xr:uid="{00000000-0006-0000-0100-000004000000}">
      <text>
        <r>
          <rPr>
            <b/>
            <sz val="8"/>
            <color rgb="FF000000"/>
            <rFont val="Tahoma"/>
            <family val="2"/>
          </rPr>
          <t>PwC:</t>
        </r>
        <r>
          <rPr>
            <sz val="8"/>
            <color rgb="FF000000"/>
            <rFont val="Tahoma"/>
            <family val="2"/>
          </rPr>
          <t xml:space="preserve">
INCLUYE:
</t>
        </r>
        <r>
          <rPr>
            <sz val="10"/>
            <color rgb="FF000000"/>
            <rFont val="Tahoma"/>
            <family val="2"/>
          </rPr>
          <t>Por qué es importante su construcción y análisis ?
Por qué el indicador es adecuado para cumplir el objetivo qué se espera de el?</t>
        </r>
      </text>
    </comment>
    <comment ref="B10" authorId="0" shapeId="0" xr:uid="{00000000-0006-0000-0100-000005000000}">
      <text>
        <r>
          <rPr>
            <b/>
            <sz val="8"/>
            <color rgb="FF000000"/>
            <rFont val="Tahoma"/>
            <family val="2"/>
          </rPr>
          <t>PwC:</t>
        </r>
        <r>
          <rPr>
            <sz val="8"/>
            <color rgb="FF000000"/>
            <rFont val="Tahoma"/>
            <family val="2"/>
          </rPr>
          <t xml:space="preserve">
INCLUYE:
</t>
        </r>
        <r>
          <rPr>
            <sz val="10"/>
            <color rgb="FF000000"/>
            <rFont val="Tahoma"/>
            <family val="2"/>
          </rPr>
          <t>Cómo se mide el indicador?
Cómo de expresa el indicador?
Esta puede ser:  porcentaje, razón, etc.</t>
        </r>
        <r>
          <rPr>
            <sz val="8"/>
            <color rgb="FF000000"/>
            <rFont val="Tahoma"/>
            <family val="2"/>
          </rPr>
          <t xml:space="preserve">
</t>
        </r>
      </text>
    </comment>
    <comment ref="H10" authorId="0" shapeId="0" xr:uid="{00000000-0006-0000-0100-000006000000}">
      <text>
        <r>
          <rPr>
            <b/>
            <sz val="8"/>
            <color rgb="FF000000"/>
            <rFont val="Tahoma"/>
            <family val="2"/>
          </rPr>
          <t>PwC:</t>
        </r>
        <r>
          <rPr>
            <sz val="8"/>
            <color rgb="FF000000"/>
            <rFont val="Tahoma"/>
            <family val="2"/>
          </rPr>
          <t xml:space="preserve">
INCLUYE:
</t>
        </r>
        <r>
          <rPr>
            <sz val="10"/>
            <color rgb="FF000000"/>
            <rFont val="Tahoma"/>
            <family val="2"/>
          </rPr>
          <t xml:space="preserve">Cuáles son las variables que componen el indicador?
Cuál es el concepto de estas variables? </t>
        </r>
        <r>
          <rPr>
            <sz val="8"/>
            <color rgb="FF000000"/>
            <rFont val="Tahoma"/>
            <family val="2"/>
          </rPr>
          <t xml:space="preserve">
</t>
        </r>
      </text>
    </comment>
    <comment ref="B11" authorId="0" shapeId="0" xr:uid="{00000000-0006-0000-0100-000007000000}">
      <text>
        <r>
          <rPr>
            <b/>
            <sz val="8"/>
            <color rgb="FF000000"/>
            <rFont val="Tahoma"/>
            <family val="2"/>
          </rPr>
          <t>PwC:</t>
        </r>
        <r>
          <rPr>
            <sz val="8"/>
            <color rgb="FF000000"/>
            <rFont val="Tahoma"/>
            <family val="2"/>
          </rPr>
          <t xml:space="preserve">
INCLUYE:
</t>
        </r>
        <r>
          <rPr>
            <sz val="10"/>
            <color rgb="FF000000"/>
            <rFont val="Tahoma"/>
            <family val="2"/>
          </rPr>
          <t>Fórmula de construcción del indicador</t>
        </r>
      </text>
    </comment>
    <comment ref="H11" authorId="0" shapeId="0" xr:uid="{00000000-0006-0000-0100-000008000000}">
      <text>
        <r>
          <rPr>
            <b/>
            <sz val="8"/>
            <color rgb="FF000000"/>
            <rFont val="Tahoma"/>
            <family val="2"/>
          </rPr>
          <t>PwC:</t>
        </r>
        <r>
          <rPr>
            <sz val="8"/>
            <color rgb="FF000000"/>
            <rFont val="Tahoma"/>
            <family val="2"/>
          </rPr>
          <t xml:space="preserve">
INCLUYE:
</t>
        </r>
        <r>
          <rPr>
            <sz val="10"/>
            <color rgb="FF000000"/>
            <rFont val="Tahoma"/>
            <family val="2"/>
          </rPr>
          <t xml:space="preserve">Cuáles son las variables que componen el indicador?
Cuál es el concepto de estas variables? </t>
        </r>
        <r>
          <rPr>
            <sz val="8"/>
            <color rgb="FF000000"/>
            <rFont val="Tahoma"/>
            <family val="2"/>
          </rPr>
          <t xml:space="preserve">
</t>
        </r>
      </text>
    </comment>
    <comment ref="B12" authorId="0" shapeId="0" xr:uid="{00000000-0006-0000-0100-000009000000}">
      <text>
        <r>
          <rPr>
            <b/>
            <sz val="8"/>
            <color rgb="FF000000"/>
            <rFont val="Tahoma"/>
            <family val="2"/>
          </rPr>
          <t>PwC:</t>
        </r>
        <r>
          <rPr>
            <sz val="8"/>
            <color rgb="FF000000"/>
            <rFont val="Tahoma"/>
            <family val="2"/>
          </rPr>
          <t xml:space="preserve">
INCLUYE:
</t>
        </r>
        <r>
          <rPr>
            <sz val="10"/>
            <color rgb="FF000000"/>
            <rFont val="Tahoma"/>
            <family val="2"/>
          </rPr>
          <t>Cuáles entidades externas o dependencias del MEN son las encargadas del procesamiento y divulgación de la información insumo para el cálculo del indicador?</t>
        </r>
      </text>
    </comment>
    <comment ref="H12" authorId="0" shapeId="0" xr:uid="{00000000-0006-0000-0100-00000A000000}">
      <text>
        <r>
          <rPr>
            <b/>
            <sz val="8"/>
            <color rgb="FF000000"/>
            <rFont val="Tahoma"/>
            <family val="2"/>
          </rPr>
          <t>PwC:</t>
        </r>
        <r>
          <rPr>
            <sz val="8"/>
            <color rgb="FF000000"/>
            <rFont val="Tahoma"/>
            <family val="2"/>
          </rPr>
          <t xml:space="preserve">
INCLUYE:
</t>
        </r>
        <r>
          <rPr>
            <sz val="10"/>
            <color rgb="FF000000"/>
            <rFont val="Tahoma"/>
            <family val="2"/>
          </rPr>
          <t>Cada cuánto tiempo debe ser calculado el indicador?
Con qué frecuencia?.
Esta puede ser:  censal, anual, trimestral, mensual, diaria, etc.</t>
        </r>
        <r>
          <rPr>
            <sz val="8"/>
            <color rgb="FF000000"/>
            <rFont val="Tahoma"/>
            <family val="2"/>
          </rPr>
          <t xml:space="preserve">
</t>
        </r>
      </text>
    </comment>
    <comment ref="B13" authorId="0" shapeId="0" xr:uid="{00000000-0006-0000-0100-00000B000000}">
      <text>
        <r>
          <rPr>
            <b/>
            <sz val="8"/>
            <color rgb="FF000000"/>
            <rFont val="Tahoma"/>
            <family val="2"/>
          </rPr>
          <t>PwC:</t>
        </r>
        <r>
          <rPr>
            <sz val="8"/>
            <color rgb="FF000000"/>
            <rFont val="Tahoma"/>
            <family val="2"/>
          </rPr>
          <t xml:space="preserve">
</t>
        </r>
        <r>
          <rPr>
            <sz val="10"/>
            <color rgb="FF000000"/>
            <rFont val="Tahoma"/>
            <family val="2"/>
          </rPr>
          <t>Responsable de obtener la medición del indicador</t>
        </r>
      </text>
    </comment>
    <comment ref="H13" authorId="0" shapeId="0" xr:uid="{00000000-0006-0000-0100-00000C000000}">
      <text>
        <r>
          <rPr>
            <b/>
            <sz val="8"/>
            <color rgb="FF000000"/>
            <rFont val="Tahoma"/>
            <family val="2"/>
          </rPr>
          <t>PwC:</t>
        </r>
        <r>
          <rPr>
            <sz val="8"/>
            <color rgb="FF000000"/>
            <rFont val="Tahoma"/>
            <family val="2"/>
          </rPr>
          <t xml:space="preserve">
</t>
        </r>
        <r>
          <rPr>
            <sz val="10"/>
            <color rgb="FF000000"/>
            <rFont val="Tahoma"/>
            <family val="2"/>
          </rPr>
          <t>Responsable del seguimiento, validación de resultados y definición de planes de acción sobre el indicador</t>
        </r>
      </text>
    </comment>
    <comment ref="B14" authorId="0" shapeId="0" xr:uid="{00000000-0006-0000-0100-00000D000000}">
      <text>
        <r>
          <rPr>
            <b/>
            <sz val="8"/>
            <color rgb="FF000000"/>
            <rFont val="Tahoma"/>
            <family val="2"/>
          </rPr>
          <t>PwC:</t>
        </r>
        <r>
          <rPr>
            <sz val="8"/>
            <color rgb="FF000000"/>
            <rFont val="Tahoma"/>
            <family val="2"/>
          </rPr>
          <t xml:space="preserve">
Medición, comportamiento o estimación del indicador al inicio de la gestión de gobierno</t>
        </r>
      </text>
    </comment>
    <comment ref="F14" authorId="0" shapeId="0" xr:uid="{00000000-0006-0000-0100-00000E000000}">
      <text>
        <r>
          <rPr>
            <b/>
            <sz val="8"/>
            <color rgb="FF000000"/>
            <rFont val="Tahoma"/>
            <family val="2"/>
          </rPr>
          <t>PwC:</t>
        </r>
        <r>
          <rPr>
            <sz val="8"/>
            <color rgb="FF000000"/>
            <rFont val="Tahoma"/>
            <family val="2"/>
          </rPr>
          <t xml:space="preserve">
Objetivo propuesto para el indicador, para indicadores estratégicos debe involucrar meta anual según Plan Indicativo</t>
        </r>
      </text>
    </comment>
    <comment ref="H14" authorId="0" shapeId="0" xr:uid="{00000000-0006-0000-0100-00000F000000}">
      <text>
        <r>
          <rPr>
            <b/>
            <sz val="8"/>
            <color rgb="FF000000"/>
            <rFont val="Tahoma"/>
            <family val="2"/>
          </rPr>
          <t>PwC:</t>
        </r>
        <r>
          <rPr>
            <sz val="8"/>
            <color rgb="FF000000"/>
            <rFont val="Tahoma"/>
            <family val="2"/>
          </rPr>
          <t xml:space="preserve">
Rangos para la evaluación de las mediciones que se obtengan del indicador </t>
        </r>
      </text>
    </comment>
    <comment ref="E22" authorId="0" shapeId="0" xr:uid="{00000000-0006-0000-0100-000010000000}">
      <text>
        <r>
          <rPr>
            <b/>
            <sz val="8"/>
            <color rgb="FF000000"/>
            <rFont val="Tahoma"/>
            <family val="2"/>
          </rPr>
          <t>PwC:</t>
        </r>
        <r>
          <rPr>
            <sz val="8"/>
            <color rgb="FF000000"/>
            <rFont val="Tahoma"/>
            <family val="2"/>
          </rPr>
          <t xml:space="preserve">
Según criterios establecidos en rangos de evaluación
</t>
        </r>
      </text>
    </comment>
    <comment ref="F22" authorId="0" shapeId="0" xr:uid="{00000000-0006-0000-0100-000011000000}">
      <text>
        <r>
          <rPr>
            <b/>
            <sz val="8"/>
            <color rgb="FF000000"/>
            <rFont val="Tahoma"/>
            <family val="2"/>
          </rPr>
          <t>PwC:</t>
        </r>
        <r>
          <rPr>
            <sz val="8"/>
            <color rgb="FF000000"/>
            <rFont val="Tahoma"/>
            <family val="2"/>
          </rPr>
          <t xml:space="preserve">
Cuando se trate de indicadores estratégicos, estos planes deben estar alineados con los planes de acción de las dependencias de la secretaria.</t>
        </r>
      </text>
    </comment>
    <comment ref="E23" authorId="0" shapeId="0" xr:uid="{00000000-0006-0000-0100-000012000000}">
      <text>
        <r>
          <rPr>
            <b/>
            <sz val="8"/>
            <color rgb="FF000000"/>
            <rFont val="Tahoma"/>
            <family val="2"/>
          </rPr>
          <t>PwC:</t>
        </r>
        <r>
          <rPr>
            <sz val="8"/>
            <color rgb="FF000000"/>
            <rFont val="Tahoma"/>
            <family val="2"/>
          </rPr>
          <t xml:space="preserve">
Según criterios establecidos en rangos de evaluación
</t>
        </r>
      </text>
    </comment>
    <comment ref="F23" authorId="0" shapeId="0" xr:uid="{00000000-0006-0000-0100-000013000000}">
      <text>
        <r>
          <rPr>
            <b/>
            <sz val="8"/>
            <color rgb="FF000000"/>
            <rFont val="Tahoma"/>
            <family val="2"/>
          </rPr>
          <t>PwC:</t>
        </r>
        <r>
          <rPr>
            <sz val="8"/>
            <color rgb="FF000000"/>
            <rFont val="Tahoma"/>
            <family val="2"/>
          </rPr>
          <t xml:space="preserve">
Cuando se trate de indicadores estratégicos, estos planes deben estar alineados con los planes de acción de las dependencias de la secretaria.</t>
        </r>
      </text>
    </comment>
    <comment ref="E24" authorId="0" shapeId="0" xr:uid="{00000000-0006-0000-0100-000014000000}">
      <text>
        <r>
          <rPr>
            <b/>
            <sz val="8"/>
            <color rgb="FF000000"/>
            <rFont val="Tahoma"/>
            <family val="2"/>
          </rPr>
          <t>PwC:</t>
        </r>
        <r>
          <rPr>
            <sz val="8"/>
            <color rgb="FF000000"/>
            <rFont val="Tahoma"/>
            <family val="2"/>
          </rPr>
          <t xml:space="preserve">
Según criterios establecidos en rangos de evaluación
</t>
        </r>
      </text>
    </comment>
    <comment ref="F24" authorId="0" shapeId="0" xr:uid="{00000000-0006-0000-0100-000015000000}">
      <text>
        <r>
          <rPr>
            <b/>
            <sz val="8"/>
            <color rgb="FF000000"/>
            <rFont val="Tahoma"/>
            <family val="2"/>
          </rPr>
          <t>PwC:</t>
        </r>
        <r>
          <rPr>
            <sz val="8"/>
            <color rgb="FF000000"/>
            <rFont val="Tahoma"/>
            <family val="2"/>
          </rPr>
          <t xml:space="preserve">
Cuando se trate de indicadores estratégicos, estos planes deben estar alineados con los planes de acción de las dependencias de la secretaria.</t>
        </r>
      </text>
    </comment>
    <comment ref="E25" authorId="0" shapeId="0" xr:uid="{00000000-0006-0000-0100-000016000000}">
      <text>
        <r>
          <rPr>
            <b/>
            <sz val="8"/>
            <color rgb="FF000000"/>
            <rFont val="Tahoma"/>
            <family val="2"/>
          </rPr>
          <t>PwC:</t>
        </r>
        <r>
          <rPr>
            <sz val="8"/>
            <color rgb="FF000000"/>
            <rFont val="Tahoma"/>
            <family val="2"/>
          </rPr>
          <t xml:space="preserve">
Según criterios establecidos en rangos de evaluación
</t>
        </r>
      </text>
    </comment>
    <comment ref="F25" authorId="0" shapeId="0" xr:uid="{00000000-0006-0000-0100-000017000000}">
      <text>
        <r>
          <rPr>
            <b/>
            <sz val="8"/>
            <color rgb="FF000000"/>
            <rFont val="Tahoma"/>
            <family val="2"/>
          </rPr>
          <t>PwC:</t>
        </r>
        <r>
          <rPr>
            <sz val="8"/>
            <color rgb="FF000000"/>
            <rFont val="Tahoma"/>
            <family val="2"/>
          </rPr>
          <t xml:space="preserve">
Cuando se trate de indicadores estratégicos, estos planes deben estar alineados con los planes de acción de las dependencias de la secretaria.</t>
        </r>
      </text>
    </comment>
    <comment ref="E26" authorId="0" shapeId="0" xr:uid="{00000000-0006-0000-0100-000018000000}">
      <text>
        <r>
          <rPr>
            <b/>
            <sz val="8"/>
            <color rgb="FF000000"/>
            <rFont val="Tahoma"/>
            <family val="2"/>
          </rPr>
          <t>PwC:</t>
        </r>
        <r>
          <rPr>
            <sz val="8"/>
            <color rgb="FF000000"/>
            <rFont val="Tahoma"/>
            <family val="2"/>
          </rPr>
          <t xml:space="preserve">
Según criterios establecidos en rangos de evaluación
</t>
        </r>
      </text>
    </comment>
    <comment ref="F26" authorId="0" shapeId="0" xr:uid="{00000000-0006-0000-0100-000019000000}">
      <text>
        <r>
          <rPr>
            <b/>
            <sz val="8"/>
            <color rgb="FF000000"/>
            <rFont val="Tahoma"/>
            <family val="2"/>
          </rPr>
          <t>PwC:</t>
        </r>
        <r>
          <rPr>
            <sz val="8"/>
            <color rgb="FF000000"/>
            <rFont val="Tahoma"/>
            <family val="2"/>
          </rPr>
          <t xml:space="preserve">
Cuando se trate de indicadores estratégicos, estos planes deben estar alineados con los planes de acción de las dependencias de la secretaria.</t>
        </r>
      </text>
    </comment>
    <comment ref="E27" authorId="0" shapeId="0" xr:uid="{00000000-0006-0000-0100-00001A000000}">
      <text>
        <r>
          <rPr>
            <b/>
            <sz val="8"/>
            <color rgb="FF000000"/>
            <rFont val="Tahoma"/>
            <family val="2"/>
          </rPr>
          <t>PwC:</t>
        </r>
        <r>
          <rPr>
            <sz val="8"/>
            <color rgb="FF000000"/>
            <rFont val="Tahoma"/>
            <family val="2"/>
          </rPr>
          <t xml:space="preserve">
Según criterios establecidos en rangos de evaluación
</t>
        </r>
      </text>
    </comment>
    <comment ref="F27" authorId="0" shapeId="0" xr:uid="{00000000-0006-0000-0100-00001B000000}">
      <text>
        <r>
          <rPr>
            <b/>
            <sz val="8"/>
            <color rgb="FF000000"/>
            <rFont val="Tahoma"/>
            <family val="2"/>
          </rPr>
          <t>PwC:</t>
        </r>
        <r>
          <rPr>
            <sz val="8"/>
            <color rgb="FF000000"/>
            <rFont val="Tahoma"/>
            <family val="2"/>
          </rPr>
          <t xml:space="preserve">
Cuando se trate de indicadores estratégicos, estos planes deben estar alineados con los planes de acción de las dependencias de la secretaria.</t>
        </r>
      </text>
    </comment>
    <comment ref="E28" authorId="0" shapeId="0" xr:uid="{00000000-0006-0000-0100-00001C000000}">
      <text>
        <r>
          <rPr>
            <b/>
            <sz val="8"/>
            <color rgb="FF000000"/>
            <rFont val="Tahoma"/>
            <family val="2"/>
          </rPr>
          <t>PwC:</t>
        </r>
        <r>
          <rPr>
            <sz val="8"/>
            <color rgb="FF000000"/>
            <rFont val="Tahoma"/>
            <family val="2"/>
          </rPr>
          <t xml:space="preserve">
Según criterios establecidos en rangos de evaluación
</t>
        </r>
      </text>
    </comment>
    <comment ref="F28" authorId="0" shapeId="0" xr:uid="{00000000-0006-0000-0100-00001D000000}">
      <text>
        <r>
          <rPr>
            <b/>
            <sz val="8"/>
            <color rgb="FF000000"/>
            <rFont val="Tahoma"/>
            <family val="2"/>
          </rPr>
          <t>PwC:</t>
        </r>
        <r>
          <rPr>
            <sz val="8"/>
            <color rgb="FF000000"/>
            <rFont val="Tahoma"/>
            <family val="2"/>
          </rPr>
          <t xml:space="preserve">
Cuando se trate de indicadores estratégicos, estos planes deben estar alineados con los planes de acción de las dependencias de la secretaria.</t>
        </r>
      </text>
    </comment>
    <comment ref="E29" authorId="0" shapeId="0" xr:uid="{00000000-0006-0000-0100-00001E000000}">
      <text>
        <r>
          <rPr>
            <b/>
            <sz val="8"/>
            <color rgb="FF000000"/>
            <rFont val="Tahoma"/>
            <family val="2"/>
          </rPr>
          <t>PwC:</t>
        </r>
        <r>
          <rPr>
            <sz val="8"/>
            <color rgb="FF000000"/>
            <rFont val="Tahoma"/>
            <family val="2"/>
          </rPr>
          <t xml:space="preserve">
Según criterios establecidos en rangos de evaluación
</t>
        </r>
      </text>
    </comment>
    <comment ref="E30" authorId="0" shapeId="0" xr:uid="{00000000-0006-0000-0100-00001F000000}">
      <text>
        <r>
          <rPr>
            <b/>
            <sz val="8"/>
            <color rgb="FF000000"/>
            <rFont val="Tahoma"/>
            <family val="2"/>
          </rPr>
          <t>PwC:</t>
        </r>
        <r>
          <rPr>
            <sz val="8"/>
            <color rgb="FF000000"/>
            <rFont val="Tahoma"/>
            <family val="2"/>
          </rPr>
          <t xml:space="preserve">
Según criterios establecidos en rangos de evaluación
</t>
        </r>
      </text>
    </comment>
    <comment ref="E31" authorId="0" shapeId="0" xr:uid="{00000000-0006-0000-0100-000020000000}">
      <text>
        <r>
          <rPr>
            <b/>
            <sz val="8"/>
            <color rgb="FF000000"/>
            <rFont val="Tahoma"/>
            <family val="2"/>
          </rPr>
          <t>PwC:</t>
        </r>
        <r>
          <rPr>
            <sz val="8"/>
            <color rgb="FF000000"/>
            <rFont val="Tahoma"/>
            <family val="2"/>
          </rPr>
          <t xml:space="preserve">
Según criterios establecidos en rangos de evaluación
</t>
        </r>
      </text>
    </comment>
    <comment ref="E32" authorId="0" shapeId="0" xr:uid="{90D0E73A-B2BC-4A03-B386-4C0492DAD91B}">
      <text>
        <r>
          <rPr>
            <b/>
            <sz val="8"/>
            <color rgb="FF000000"/>
            <rFont val="Tahoma"/>
            <family val="2"/>
          </rPr>
          <t>PwC:</t>
        </r>
        <r>
          <rPr>
            <sz val="8"/>
            <color rgb="FF000000"/>
            <rFont val="Tahoma"/>
            <family val="2"/>
          </rPr>
          <t xml:space="preserve">
Según criterios establecidos en rangos de evaluación
</t>
        </r>
      </text>
    </comment>
    <comment ref="E33" authorId="0" shapeId="0" xr:uid="{03DAC74A-A01E-4A33-B343-8BD9BFB0A092}">
      <text>
        <r>
          <rPr>
            <b/>
            <sz val="8"/>
            <color rgb="FF000000"/>
            <rFont val="Tahoma"/>
            <family val="2"/>
          </rPr>
          <t>PwC:</t>
        </r>
        <r>
          <rPr>
            <sz val="8"/>
            <color rgb="FF000000"/>
            <rFont val="Tahoma"/>
            <family val="2"/>
          </rPr>
          <t xml:space="preserve">
Según criterios establecidos en rangos de evaluación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PwC</author>
  </authors>
  <commentList>
    <comment ref="A3" authorId="0" shapeId="0" xr:uid="{00000000-0006-0000-0200-000001000000}">
      <text>
        <r>
          <rPr>
            <b/>
            <sz val="8"/>
            <color rgb="FF000000"/>
            <rFont val="Tahoma"/>
            <family val="2"/>
          </rPr>
          <t>PwC:</t>
        </r>
        <r>
          <rPr>
            <sz val="8"/>
            <color rgb="FF000000"/>
            <rFont val="Tahoma"/>
            <family val="2"/>
          </rPr>
          <t xml:space="preserve">
INCLUYE:
</t>
        </r>
        <r>
          <rPr>
            <sz val="10"/>
            <color rgb="FF000000"/>
            <rFont val="Tahoma"/>
            <family val="2"/>
          </rPr>
          <t xml:space="preserve">Cuáles son las variables que componen el indicador?
Cuál es el concepto de estas variables? </t>
        </r>
        <r>
          <rPr>
            <sz val="8"/>
            <color rgb="FF000000"/>
            <rFont val="Tahoma"/>
            <family val="2"/>
          </rPr>
          <t xml:space="preserve">
</t>
        </r>
      </text>
    </comment>
    <comment ref="A4" authorId="0" shapeId="0" xr:uid="{00000000-0006-0000-0200-000002000000}">
      <text>
        <r>
          <rPr>
            <b/>
            <sz val="8"/>
            <color rgb="FF000000"/>
            <rFont val="Tahoma"/>
            <family val="2"/>
          </rPr>
          <t>PwC:</t>
        </r>
        <r>
          <rPr>
            <sz val="8"/>
            <color rgb="FF000000"/>
            <rFont val="Tahoma"/>
            <family val="2"/>
          </rPr>
          <t xml:space="preserve">
INCLUYE:
</t>
        </r>
        <r>
          <rPr>
            <sz val="10"/>
            <color rgb="FF000000"/>
            <rFont val="Tahoma"/>
            <family val="2"/>
          </rPr>
          <t xml:space="preserve">Cuáles son las variables que componen el indicador?
Cuál es el concepto de estas variables? </t>
        </r>
        <r>
          <rPr>
            <sz val="8"/>
            <color rgb="FF000000"/>
            <rFont val="Tahoma"/>
            <family val="2"/>
          </rPr>
          <t xml:space="preserve">
</t>
        </r>
      </text>
    </comment>
    <comment ref="A7" authorId="0" shapeId="0" xr:uid="{00000000-0006-0000-0200-000003000000}">
      <text>
        <r>
          <rPr>
            <b/>
            <sz val="8"/>
            <color rgb="FF000000"/>
            <rFont val="Tahoma"/>
            <family val="2"/>
          </rPr>
          <t>PwC:</t>
        </r>
        <r>
          <rPr>
            <sz val="8"/>
            <color rgb="FF000000"/>
            <rFont val="Tahoma"/>
            <family val="2"/>
          </rPr>
          <t xml:space="preserve">
INCLUYE:
</t>
        </r>
        <r>
          <rPr>
            <sz val="10"/>
            <color rgb="FF000000"/>
            <rFont val="Tahoma"/>
            <family val="2"/>
          </rPr>
          <t>Fórmula de construcción del indicador</t>
        </r>
      </text>
    </comment>
  </commentList>
</comments>
</file>

<file path=xl/sharedStrings.xml><?xml version="1.0" encoding="utf-8"?>
<sst xmlns="http://schemas.openxmlformats.org/spreadsheetml/2006/main" count="218" uniqueCount="107">
  <si>
    <t>HOJA DE VIDA DE INDICADORES POR PROCESO</t>
  </si>
  <si>
    <t xml:space="preserve">Código del Indicador </t>
  </si>
  <si>
    <t>Nombre del indicador</t>
  </si>
  <si>
    <t>Tipo de indicador</t>
  </si>
  <si>
    <t>Objetivo del indicador</t>
  </si>
  <si>
    <t>Pertinencia del Indicador</t>
  </si>
  <si>
    <t>Unidad de medida</t>
  </si>
  <si>
    <t>Definición de variables de la Fórmula</t>
  </si>
  <si>
    <t>Fórmula para su Cálculo</t>
  </si>
  <si>
    <t>Aspectos metodológicos</t>
  </si>
  <si>
    <t>Fuente de los datos</t>
  </si>
  <si>
    <t>Periodicidad / Fechas de medición</t>
  </si>
  <si>
    <t>Responsable de generar el indicador</t>
  </si>
  <si>
    <t>Responsable del seguimiento del indicador</t>
  </si>
  <si>
    <t>DEFINICIÓN DEL INDICADOR</t>
  </si>
  <si>
    <t>Meta</t>
  </si>
  <si>
    <t>SEGUIMIENTO AL INDICADOR</t>
  </si>
  <si>
    <t>Fecha</t>
  </si>
  <si>
    <t>Fecha Limite</t>
  </si>
  <si>
    <t>Resultado</t>
  </si>
  <si>
    <t>Producto</t>
  </si>
  <si>
    <t>Proceso</t>
  </si>
  <si>
    <t>SI</t>
  </si>
  <si>
    <t>NO</t>
  </si>
  <si>
    <t>Rangos de evaluación</t>
  </si>
  <si>
    <t>Tablero Indicadores</t>
  </si>
  <si>
    <t>Logro</t>
  </si>
  <si>
    <t>Cumplido</t>
  </si>
  <si>
    <t>No Cumplido</t>
  </si>
  <si>
    <t>En desarrollo</t>
  </si>
  <si>
    <t>Sin Iniciar</t>
  </si>
  <si>
    <t>% Logro</t>
  </si>
  <si>
    <t>Observaciones del Resultado</t>
  </si>
  <si>
    <t>Acciones de mejoramiento requeridas</t>
  </si>
  <si>
    <t>Responsable</t>
  </si>
  <si>
    <t>Estado Acciones</t>
  </si>
  <si>
    <t>Anual</t>
  </si>
  <si>
    <t>Porcentaje</t>
  </si>
  <si>
    <t>Línea de base</t>
  </si>
  <si>
    <t>Conocer el porcentaje de estudiantes que son atendidos por el Establecimiento Educativo a través de ampliación metodológica y/o convenios</t>
  </si>
  <si>
    <t>C02_002</t>
  </si>
  <si>
    <t>PROCESO C02. PROYECTAR CUPOS</t>
  </si>
  <si>
    <t xml:space="preserve">(MCMF / PD) * 100
</t>
  </si>
  <si>
    <t>Este indicador permite la medición de la población objeto atendida por el Establecimiento Educativo a través de ampliaciones metodológicas y/o convenios educativos con el fin de evidenciar el uso de los modelos educativos o la contratación del servicio educativo</t>
  </si>
  <si>
    <t>Establecimientos Educativos,  Cobertura</t>
  </si>
  <si>
    <t>MCMF: población atendida mediante Matrículas con Convenio o Metodologías Flexibles, PD: Población Demandante Actual del Servicio en el  Establecimiento Educativo (Matrícula actual)</t>
  </si>
  <si>
    <t>Profesional universitario de estrategias de acceso</t>
  </si>
  <si>
    <t>Profesional especializado de cobertura</t>
  </si>
  <si>
    <t>SECRETARÍA DE EDUCACIÓN DE SOACHA</t>
  </si>
  <si>
    <t>COORDINADORA DE COBERTURA</t>
  </si>
  <si>
    <t>C02_003</t>
  </si>
  <si>
    <t>Porcentaje de oferta en nuevos modelos educativos</t>
  </si>
  <si>
    <t>Conocer el porcentaje de cupos ofertados en modelos no tradicionales en una Secretaría</t>
  </si>
  <si>
    <t xml:space="preserve">Este índice permite ver la penetración de nuevos modelos educativos en una Secretaría. Se toma una vez la Secretaría consolida la información de proyección de cupos.
</t>
  </si>
  <si>
    <t>SAO: Sumatoria de la Oferta Aprobada por nuevos modelos 
OC: Oferta Total de Cupos</t>
  </si>
  <si>
    <t xml:space="preserve">(SAO / OC)* 100
</t>
  </si>
  <si>
    <t xml:space="preserve">
SAO: Se toma del FRM C02.02.F04, columna 10
OC: Se toma del FRM C02.02.F01, columna 22</t>
  </si>
  <si>
    <t>COORDINADOR DE COBERTURA SEM</t>
  </si>
  <si>
    <t>Corresponde a educacion en los modelos de Adultos y Jovenes en extra edad.</t>
  </si>
  <si>
    <t>Ampliar oferta y cobertura en los modelos flexibles en especial lo que se refiere al Decreto 3011 Educacion pa ra Adultos y Jovenes en extra edad.</t>
  </si>
  <si>
    <t>Fortalecer programa de educacion para Adultos y Joves en Extraedad.</t>
  </si>
  <si>
    <t xml:space="preserve"> X &lt; 50 MALO.</t>
  </si>
  <si>
    <t>X &lt;70 REGULAR</t>
  </si>
  <si>
    <t>OC: Oferta Total de Cupos</t>
  </si>
  <si>
    <t>Anual/ Nov. 30 de cada año lectivo.</t>
  </si>
  <si>
    <t>X &gt; 80 BUENO</t>
  </si>
  <si>
    <t xml:space="preserve">SAO: Sumatoria de la Oferta Aprobada por nuevos modelos </t>
  </si>
  <si>
    <t>(SAO / OC)* 100</t>
  </si>
  <si>
    <t>Fortalecer los programas de educacion flexible que estan pendientes de formalizar como lo son Circulos de Aprendizaje, Aceleracion y Caminando en Secundaria.</t>
  </si>
  <si>
    <t>Fortalecer los programas de educacion flexible que estan pendientes de formalizar como lo son  Aceleracion y Caminando en Secundaria.</t>
  </si>
  <si>
    <t>Oficial</t>
  </si>
  <si>
    <t>Contratada Oficial</t>
  </si>
  <si>
    <t>Contratada Privada</t>
  </si>
  <si>
    <t>TOTAL</t>
  </si>
  <si>
    <t>La matriculada contratada se hace solamente por continuidad.</t>
  </si>
  <si>
    <t>DIRECCION DE COBERTURA</t>
  </si>
  <si>
    <t xml:space="preserve">Profesional universitario de estrategias de acceso.   </t>
  </si>
  <si>
    <t>Profesional especializado de cobertura.</t>
  </si>
  <si>
    <t>Se amplia cobertura por contratacion de matricula, el nivel de participacion es excelente en razon a que continua fortaleciendo el sector oficial.</t>
  </si>
  <si>
    <t>La Secretaria aplico la estrategia de niños en lista de espera lo que permitio el fortalecimiento de la matricula oficial y mateneindo la participacion de la matricula contratada en relacion con la matricula oficial total</t>
  </si>
  <si>
    <t>% Contratada Total</t>
  </si>
  <si>
    <t xml:space="preserve">El número total de estudiantes atendidos, obedece al número de estudiantes cubiertos por ampliación metodológica y/o convenios, excluye la población atendida en instalaciones propias y la población sin registro de matrícula. 
Informacion Sistema Nacional de Matriculas.
</t>
  </si>
  <si>
    <t>La Secretaria de educacion sostiene continuidad de la matricula contratada, seguira fortaleciendo la matricula oficial mediante ampliacion de cobertura en sector publico</t>
  </si>
  <si>
    <t>La Secretaria de educacion sostiene continuidad de la matricula contratada, seguira fortaleciendo la matricula oficial mediante ampliacion de cobertura</t>
  </si>
  <si>
    <t>La matriculada contratada se hace solamente por continuidad. Mejora la participacion la atencion oficial frente a la contratada</t>
  </si>
  <si>
    <t>Metodologias Flexibles</t>
  </si>
  <si>
    <t xml:space="preserve">% Medologias </t>
  </si>
  <si>
    <t>Privada privada</t>
  </si>
  <si>
    <t>Total Contratadas</t>
  </si>
  <si>
    <t>DIRECTOR COBERTURA</t>
  </si>
  <si>
    <t xml:space="preserve">Se ampia cobertura tanto en ieo como en contratacion por continuidad y por matricula alumnos nuevos, fortaleciendo el sector oficial a pesar de presentarse deficit de ieo en el municipio, se atendio demanda solicitada </t>
  </si>
  <si>
    <t>La Secretaria de educacion incrementa en 1,02% de matricula oficial con relacion al año anterior y sostiene continuidad de la matricula contratada, seguira fortaleciendo la matricula oficial mediante ampliacion de cobertura</t>
  </si>
  <si>
    <t>Se incrementa relativamente la oferta y demnda, sin embargo de debe  Fortalecer los programas de educacion flexible que estan pendientes de formalizar como lo son Aceleracion caminando en secundaria</t>
  </si>
  <si>
    <t>DIRECTOR DE COBERTURA</t>
  </si>
  <si>
    <t>* Simat 01 de julio de 2018</t>
  </si>
  <si>
    <t>2018*</t>
  </si>
  <si>
    <t>Fuente - soacha en cifras AGOSTO 2018</t>
  </si>
  <si>
    <t>La Secretaria de Educacion incrementa levemente en 597, en matricula contratada se aumenta en 4002 y benedicto aumenta 26 alumnospara unto total de 4625  alumnos,  con relacion al año anterior y sostiene continuidad de la matricula contratada, seguira fortaleciendo la matricula oficial mediante ampliacion de cobertura</t>
  </si>
  <si>
    <t>cumplido</t>
  </si>
  <si>
    <t>Se aumenta cobertura por la entrega de unidades habitacionales en comuna 1,2,3. Se aumenta la oficial por entrega de dos EEO en jornada unica en comuna 1 y 2 aumentando la matricula minima.</t>
  </si>
  <si>
    <t>Modeno adultos y aceleracion</t>
  </si>
  <si>
    <t>Se disminuyo la demanda en sector oficial para jovenes y programa 3011, por acceso a IEP</t>
  </si>
  <si>
    <t>Se realiza en tres fases el cargue de proyecciones: registro en IE, revisión por planta y cobertura en SEM, firma acta y aprobación</t>
  </si>
  <si>
    <t>Se fija aumento de cobertura en preescolares a 30, se reubicación estudiantes de Fernandito a la sede Varon del Sol (villas).</t>
  </si>
  <si>
    <t>Población atendida mediante ampliación metodológica y/o convenios en IEO</t>
  </si>
  <si>
    <t>Modelo adultos y aceleracion</t>
  </si>
  <si>
    <t>Se organiza EDA y AC en 16 de las 26 IEO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</si>
</sst>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0"/>
      <name val="Arial"/>
    </font>
    <font>
      <b/>
      <sz val="11"/>
      <name val="Arial"/>
      <family val="2"/>
    </font>
    <font>
      <b/>
      <sz val="10"/>
      <name val="Arial"/>
      <family val="2"/>
    </font>
    <font>
      <sz val="8"/>
      <color indexed="81"/>
      <name val="Tahoma"/>
      <family val="2"/>
    </font>
    <font>
      <b/>
      <sz val="8"/>
      <color indexed="81"/>
      <name val="Tahoma"/>
      <family val="2"/>
    </font>
    <font>
      <sz val="10"/>
      <color indexed="81"/>
      <name val="Tahoma"/>
      <family val="2"/>
    </font>
    <font>
      <sz val="11"/>
      <name val="Arial"/>
      <family val="2"/>
    </font>
    <font>
      <sz val="10"/>
      <name val="Arial"/>
      <family val="2"/>
    </font>
    <font>
      <b/>
      <sz val="8"/>
      <color rgb="FF000000"/>
      <name val="Tahoma"/>
      <family val="2"/>
    </font>
    <font>
      <sz val="8"/>
      <color rgb="FF000000"/>
      <name val="Tahoma"/>
      <family val="2"/>
    </font>
    <font>
      <sz val="10"/>
      <color rgb="FF000000"/>
      <name val="Tahoma"/>
      <family val="2"/>
    </font>
    <font>
      <sz val="10"/>
      <name val="Arial"/>
      <family val="2"/>
    </font>
    <font>
      <b/>
      <sz val="10"/>
      <name val="Century Gothic"/>
      <family val="2"/>
    </font>
    <font>
      <sz val="12"/>
      <name val="Arial"/>
      <family val="2"/>
    </font>
    <font>
      <b/>
      <sz val="12"/>
      <name val="Century Gothic"/>
      <family val="2"/>
    </font>
    <font>
      <sz val="12"/>
      <name val="Century Gothic"/>
      <family val="2"/>
    </font>
    <font>
      <sz val="11"/>
      <color theme="1"/>
      <name val="Arial"/>
      <family val="2"/>
    </font>
  </fonts>
  <fills count="18">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rgb="FF66FFFF"/>
        <bgColor indexed="64"/>
      </patternFill>
    </fill>
    <fill>
      <patternFill patternType="solid">
        <fgColor rgb="FFC0C0C0"/>
        <bgColor rgb="FF000000"/>
      </patternFill>
    </fill>
    <fill>
      <patternFill patternType="solid">
        <fgColor rgb="FFCCFFFF"/>
        <bgColor rgb="FF000000"/>
      </patternFill>
    </fill>
    <fill>
      <patternFill patternType="solid">
        <fgColor rgb="FFFFFFFF"/>
        <bgColor rgb="FF000000"/>
      </patternFill>
    </fill>
    <fill>
      <patternFill patternType="solid">
        <fgColor rgb="FF66FFFF"/>
        <bgColor rgb="FF000000"/>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3" tint="0.79998168889431442"/>
        <bgColor indexed="64"/>
      </patternFill>
    </fill>
    <fill>
      <patternFill patternType="solid">
        <fgColor rgb="FFB7F084"/>
        <bgColor indexed="64"/>
      </patternFill>
    </fill>
    <fill>
      <patternFill patternType="solid">
        <fgColor rgb="FFB7F084"/>
        <bgColor rgb="FF000000"/>
      </patternFill>
    </fill>
    <fill>
      <patternFill patternType="solid">
        <fgColor rgb="FFFFFF00"/>
        <bgColor rgb="FF000000"/>
      </patternFill>
    </fill>
    <fill>
      <patternFill patternType="solid">
        <fgColor theme="6"/>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diagonal/>
    </border>
    <border>
      <left style="thin">
        <color indexed="64"/>
      </left>
      <right style="thin">
        <color indexed="64"/>
      </right>
      <top/>
      <bottom/>
      <diagonal/>
    </border>
  </borders>
  <cellStyleXfs count="3">
    <xf numFmtId="0" fontId="0" fillId="0" borderId="0"/>
    <xf numFmtId="9" fontId="11" fillId="0" borderId="0" applyFont="0" applyFill="0" applyBorder="0" applyAlignment="0" applyProtection="0"/>
    <xf numFmtId="0" fontId="12" fillId="14" borderId="30" applyBorder="0" applyAlignment="0">
      <alignment horizontal="center" vertical="center"/>
    </xf>
  </cellStyleXfs>
  <cellXfs count="173">
    <xf numFmtId="0" fontId="0" fillId="0" borderId="0" xfId="0"/>
    <xf numFmtId="0" fontId="2" fillId="2" borderId="1" xfId="0" applyFont="1" applyFill="1" applyBorder="1" applyAlignment="1">
      <alignment horizontal="center" vertical="center" wrapText="1"/>
    </xf>
    <xf numFmtId="14" fontId="2" fillId="3" borderId="2" xfId="0" applyNumberFormat="1"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1" xfId="0" applyBorder="1"/>
    <xf numFmtId="0" fontId="2" fillId="2" borderId="4" xfId="0" applyFont="1" applyFill="1" applyBorder="1" applyAlignment="1">
      <alignment horizontal="center" vertical="center" wrapText="1"/>
    </xf>
    <xf numFmtId="0" fontId="6" fillId="0" borderId="0" xfId="0" applyFont="1"/>
    <xf numFmtId="0" fontId="0" fillId="0" borderId="0" xfId="0" applyBorder="1"/>
    <xf numFmtId="0" fontId="2" fillId="0" borderId="0" xfId="0" applyFont="1" applyBorder="1" applyAlignment="1">
      <alignment horizontal="center" vertical="top"/>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4" borderId="7"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0" borderId="3" xfId="0" applyFont="1" applyBorder="1" applyAlignment="1">
      <alignment horizontal="center" vertical="center" wrapText="1"/>
    </xf>
    <xf numFmtId="0" fontId="6" fillId="0" borderId="0" xfId="0" applyFont="1" applyBorder="1"/>
    <xf numFmtId="0" fontId="0" fillId="0" borderId="0" xfId="0" applyFont="1" applyBorder="1"/>
    <xf numFmtId="14" fontId="2" fillId="6" borderId="2" xfId="0" applyNumberFormat="1" applyFont="1" applyFill="1" applyBorder="1" applyAlignment="1">
      <alignment horizontal="center" vertical="center"/>
    </xf>
    <xf numFmtId="0" fontId="2" fillId="7" borderId="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0" fillId="0" borderId="1" xfId="0" applyFont="1" applyBorder="1"/>
    <xf numFmtId="0" fontId="2" fillId="10"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0" fillId="0" borderId="0" xfId="0" applyAlignment="1">
      <alignment horizontal="left"/>
    </xf>
    <xf numFmtId="0" fontId="0" fillId="0" borderId="0" xfId="0" applyAlignment="1">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horizontal="center"/>
    </xf>
    <xf numFmtId="2" fontId="2" fillId="13" borderId="1" xfId="0" applyNumberFormat="1" applyFont="1" applyFill="1" applyBorder="1" applyAlignment="1">
      <alignment horizontal="center" vertical="center" wrapText="1"/>
    </xf>
    <xf numFmtId="0" fontId="13" fillId="0" borderId="0" xfId="0" applyFont="1"/>
    <xf numFmtId="0" fontId="14" fillId="0" borderId="23" xfId="0" applyFont="1" applyBorder="1"/>
    <xf numFmtId="3" fontId="15" fillId="0" borderId="1" xfId="0" applyNumberFormat="1" applyFont="1" applyFill="1" applyBorder="1"/>
    <xf numFmtId="0" fontId="14" fillId="0" borderId="13" xfId="0" applyFont="1" applyBorder="1"/>
    <xf numFmtId="0" fontId="14" fillId="0" borderId="31" xfId="0" applyFont="1" applyBorder="1"/>
    <xf numFmtId="0" fontId="14" fillId="0" borderId="1" xfId="0" applyFont="1" applyBorder="1"/>
    <xf numFmtId="0" fontId="13" fillId="0" borderId="1" xfId="0" applyFont="1" applyBorder="1"/>
    <xf numFmtId="9" fontId="13" fillId="0" borderId="1" xfId="1" applyFont="1" applyBorder="1"/>
    <xf numFmtId="0" fontId="14" fillId="0" borderId="16" xfId="0" applyFont="1" applyBorder="1"/>
    <xf numFmtId="0" fontId="14" fillId="0" borderId="0" xfId="0" applyFont="1" applyFill="1" applyBorder="1"/>
    <xf numFmtId="0" fontId="13" fillId="0" borderId="0" xfId="0" applyFont="1" applyAlignment="1">
      <alignment vertical="center"/>
    </xf>
    <xf numFmtId="0" fontId="14" fillId="15" borderId="1" xfId="2" applyFont="1" applyFill="1" applyBorder="1" applyAlignment="1">
      <alignment horizontal="center" vertical="center"/>
    </xf>
    <xf numFmtId="0" fontId="14" fillId="14" borderId="12" xfId="2" applyFont="1" applyBorder="1" applyAlignment="1">
      <alignment horizontal="center" vertical="center"/>
    </xf>
    <xf numFmtId="3" fontId="14" fillId="15" borderId="1" xfId="2" applyNumberFormat="1" applyFont="1" applyFill="1" applyBorder="1" applyAlignment="1">
      <alignment vertical="center"/>
    </xf>
    <xf numFmtId="3" fontId="0" fillId="0" borderId="1" xfId="0" applyNumberFormat="1" applyBorder="1"/>
    <xf numFmtId="2" fontId="0" fillId="0" borderId="1" xfId="0" applyNumberFormat="1" applyBorder="1"/>
    <xf numFmtId="0" fontId="14" fillId="16" borderId="1" xfId="2" applyFont="1" applyFill="1" applyBorder="1" applyAlignment="1">
      <alignment horizontal="center" vertical="center"/>
    </xf>
    <xf numFmtId="3" fontId="14" fillId="16" borderId="1" xfId="2" applyNumberFormat="1" applyFont="1" applyFill="1" applyBorder="1" applyAlignment="1">
      <alignment vertical="center"/>
    </xf>
    <xf numFmtId="3" fontId="0" fillId="11" borderId="1" xfId="0" applyNumberFormat="1" applyFill="1" applyBorder="1"/>
    <xf numFmtId="0" fontId="0" fillId="11" borderId="1" xfId="0" applyFill="1" applyBorder="1" applyAlignment="1">
      <alignment horizontal="center" vertical="center"/>
    </xf>
    <xf numFmtId="0" fontId="14" fillId="16" borderId="12" xfId="2" applyFont="1" applyFill="1" applyBorder="1" applyAlignment="1">
      <alignment horizontal="center" vertical="center"/>
    </xf>
    <xf numFmtId="3" fontId="15" fillId="0" borderId="12" xfId="0" applyNumberFormat="1" applyFont="1" applyFill="1" applyBorder="1"/>
    <xf numFmtId="3" fontId="14" fillId="16" borderId="12" xfId="2" applyNumberFormat="1" applyFont="1" applyFill="1" applyBorder="1" applyAlignment="1">
      <alignment vertical="center"/>
    </xf>
    <xf numFmtId="9" fontId="13" fillId="0" borderId="12" xfId="1" applyFont="1" applyBorder="1"/>
    <xf numFmtId="3" fontId="0" fillId="11" borderId="12" xfId="0" applyNumberFormat="1" applyFill="1" applyBorder="1"/>
    <xf numFmtId="2" fontId="0" fillId="0" borderId="12" xfId="0" applyNumberFormat="1" applyBorder="1"/>
    <xf numFmtId="3" fontId="0" fillId="17" borderId="1" xfId="0" applyNumberFormat="1" applyFill="1" applyBorder="1" applyAlignment="1">
      <alignment vertical="center"/>
    </xf>
    <xf numFmtId="3" fontId="0" fillId="0" borderId="0" xfId="1" applyNumberFormat="1" applyFont="1"/>
    <xf numFmtId="0" fontId="7" fillId="0" borderId="0" xfId="0" applyFont="1"/>
    <xf numFmtId="3" fontId="0" fillId="0" borderId="1" xfId="0" applyNumberFormat="1" applyBorder="1" applyAlignment="1">
      <alignment horizontal="center" vertical="center"/>
    </xf>
    <xf numFmtId="0" fontId="0" fillId="0" borderId="5" xfId="0" applyFont="1" applyBorder="1"/>
    <xf numFmtId="14" fontId="0" fillId="0" borderId="1" xfId="0" applyNumberFormat="1" applyFill="1" applyBorder="1" applyAlignment="1">
      <alignment horizontal="right" vertical="center"/>
    </xf>
    <xf numFmtId="1" fontId="0" fillId="0" borderId="1" xfId="0" applyNumberFormat="1" applyFill="1" applyBorder="1" applyAlignment="1">
      <alignment horizontal="right" vertical="center"/>
    </xf>
    <xf numFmtId="9" fontId="2" fillId="0" borderId="1" xfId="1" applyFont="1" applyFill="1" applyBorder="1" applyAlignment="1">
      <alignment horizontal="center" vertical="center" wrapText="1"/>
    </xf>
    <xf numFmtId="2" fontId="7" fillId="0" borderId="1" xfId="0" applyNumberFormat="1" applyFont="1" applyFill="1" applyBorder="1" applyAlignment="1">
      <alignment horizontal="left" vertical="center" wrapText="1"/>
    </xf>
    <xf numFmtId="0" fontId="7" fillId="0" borderId="1" xfId="0" applyFont="1" applyFill="1" applyBorder="1" applyAlignment="1">
      <alignment horizontal="right" vertical="center"/>
    </xf>
    <xf numFmtId="0" fontId="0" fillId="0" borderId="1" xfId="0" applyFill="1" applyBorder="1" applyAlignment="1">
      <alignment horizontal="center" vertical="center"/>
    </xf>
    <xf numFmtId="9" fontId="0" fillId="0" borderId="1" xfId="1" applyFont="1" applyFill="1" applyBorder="1" applyAlignment="1">
      <alignment horizontal="center" vertical="center"/>
    </xf>
    <xf numFmtId="164" fontId="0" fillId="0" borderId="1" xfId="1" applyNumberFormat="1" applyFont="1" applyFill="1" applyBorder="1" applyAlignment="1">
      <alignment horizontal="center" vertical="center"/>
    </xf>
    <xf numFmtId="0" fontId="7" fillId="0" borderId="1" xfId="0" applyFont="1" applyFill="1" applyBorder="1" applyAlignment="1">
      <alignment vertical="center" wrapText="1"/>
    </xf>
    <xf numFmtId="14" fontId="7"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0" fontId="0" fillId="0" borderId="1" xfId="0" applyFill="1" applyBorder="1" applyAlignment="1">
      <alignment horizontal="left" vertical="center" wrapText="1"/>
    </xf>
    <xf numFmtId="3" fontId="16" fillId="0" borderId="32" xfId="0" applyNumberFormat="1" applyFont="1" applyBorder="1" applyAlignment="1" applyProtection="1">
      <alignment vertical="center"/>
      <protection hidden="1"/>
    </xf>
    <xf numFmtId="3" fontId="0" fillId="0" borderId="33" xfId="0" applyNumberFormat="1" applyFill="1" applyBorder="1"/>
    <xf numFmtId="0" fontId="7"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0" fillId="0" borderId="10" xfId="0" applyBorder="1" applyAlignment="1">
      <alignment horizont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26"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9"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9" fontId="2" fillId="0" borderId="12" xfId="0" applyNumberFormat="1"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3" borderId="20" xfId="0" applyFont="1" applyFill="1" applyBorder="1" applyAlignment="1"/>
    <xf numFmtId="0" fontId="2" fillId="3" borderId="21" xfId="0" applyFont="1" applyFill="1" applyBorder="1" applyAlignment="1"/>
    <xf numFmtId="0" fontId="2" fillId="3" borderId="22" xfId="0" applyFont="1" applyFill="1" applyBorder="1" applyAlignment="1"/>
    <xf numFmtId="0" fontId="2" fillId="3" borderId="23" xfId="0" applyFont="1" applyFill="1" applyBorder="1" applyAlignment="1">
      <alignment horizontal="center"/>
    </xf>
    <xf numFmtId="0" fontId="2" fillId="3" borderId="24" xfId="0" applyFont="1" applyFill="1" applyBorder="1" applyAlignment="1">
      <alignment horizontal="center"/>
    </xf>
    <xf numFmtId="0" fontId="2" fillId="3" borderId="25" xfId="0" applyFont="1" applyFill="1" applyBorder="1" applyAlignment="1">
      <alignment horizontal="center"/>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7" fillId="0" borderId="12" xfId="0" applyFont="1" applyBorder="1" applyAlignment="1">
      <alignment horizontal="left"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1" xfId="0" applyFont="1" applyBorder="1" applyAlignment="1"/>
    <xf numFmtId="0" fontId="0" fillId="0" borderId="10" xfId="0" applyFont="1" applyBorder="1" applyAlignment="1">
      <alignment horizontal="center"/>
    </xf>
    <xf numFmtId="0" fontId="2" fillId="6" borderId="13" xfId="0" applyFont="1" applyFill="1" applyBorder="1" applyAlignment="1">
      <alignment horizontal="center" vertical="center"/>
    </xf>
    <xf numFmtId="0" fontId="2" fillId="6" borderId="14" xfId="0" applyFont="1" applyFill="1" applyBorder="1" applyAlignment="1">
      <alignment horizontal="center" vertical="center"/>
    </xf>
    <xf numFmtId="0" fontId="2" fillId="6" borderId="15" xfId="0" applyFont="1" applyFill="1" applyBorder="1" applyAlignment="1">
      <alignment horizontal="center" vertical="center"/>
    </xf>
    <xf numFmtId="0" fontId="2" fillId="7"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2" fillId="6" borderId="20" xfId="0" applyFont="1" applyFill="1" applyBorder="1" applyAlignment="1"/>
    <xf numFmtId="0" fontId="2" fillId="6" borderId="21" xfId="0" applyFont="1" applyFill="1" applyBorder="1" applyAlignment="1"/>
    <xf numFmtId="0" fontId="2" fillId="6" borderId="22" xfId="0" applyFont="1" applyFill="1" applyBorder="1" applyAlignment="1"/>
    <xf numFmtId="0" fontId="2" fillId="6" borderId="23" xfId="0" applyFont="1" applyFill="1" applyBorder="1" applyAlignment="1">
      <alignment horizontal="center"/>
    </xf>
    <xf numFmtId="0" fontId="2" fillId="6" borderId="24" xfId="0" applyFont="1" applyFill="1" applyBorder="1" applyAlignment="1">
      <alignment horizontal="center"/>
    </xf>
    <xf numFmtId="0" fontId="2" fillId="6" borderId="25" xfId="0" applyFont="1" applyFill="1" applyBorder="1" applyAlignment="1">
      <alignment horizontal="center"/>
    </xf>
    <xf numFmtId="0" fontId="2" fillId="6" borderId="12" xfId="0" applyFont="1" applyFill="1" applyBorder="1" applyAlignment="1">
      <alignment horizontal="center" vertical="center"/>
    </xf>
    <xf numFmtId="0" fontId="2" fillId="7" borderId="4"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7" fillId="0" borderId="14" xfId="0" applyFont="1" applyBorder="1" applyAlignment="1">
      <alignment horizontal="left" vertical="center" wrapText="1"/>
    </xf>
    <xf numFmtId="0" fontId="0" fillId="0" borderId="12" xfId="0" applyBorder="1" applyAlignment="1">
      <alignment horizontal="left" vertical="center"/>
    </xf>
    <xf numFmtId="0" fontId="0" fillId="0" borderId="14" xfId="0" applyBorder="1" applyAlignment="1">
      <alignment horizontal="left" vertical="center"/>
    </xf>
    <xf numFmtId="14" fontId="7" fillId="0" borderId="1" xfId="0" applyNumberFormat="1" applyFont="1" applyFill="1" applyBorder="1" applyAlignment="1">
      <alignment horizontal="right" vertical="center"/>
    </xf>
    <xf numFmtId="3" fontId="0" fillId="0" borderId="1" xfId="0" applyNumberFormat="1" applyFill="1" applyBorder="1" applyAlignment="1">
      <alignment horizontal="right" vertical="center"/>
    </xf>
    <xf numFmtId="0" fontId="0" fillId="0" borderId="1" xfId="0" applyFill="1" applyBorder="1" applyAlignment="1">
      <alignment horizontal="right" vertical="center"/>
    </xf>
    <xf numFmtId="2" fontId="0" fillId="0" borderId="1" xfId="0" applyNumberFormat="1" applyFill="1" applyBorder="1" applyAlignment="1">
      <alignment horizontal="left" vertical="center" wrapText="1"/>
    </xf>
    <xf numFmtId="0" fontId="7" fillId="0" borderId="12" xfId="0" applyFont="1" applyFill="1" applyBorder="1" applyAlignment="1">
      <alignment horizontal="left" vertical="center" wrapText="1"/>
    </xf>
    <xf numFmtId="0" fontId="0" fillId="0" borderId="5" xfId="0" applyFill="1" applyBorder="1" applyAlignment="1">
      <alignment horizontal="left" vertical="center" wrapText="1"/>
    </xf>
    <xf numFmtId="0" fontId="7" fillId="0" borderId="1" xfId="0" applyNumberFormat="1" applyFont="1" applyFill="1" applyBorder="1" applyAlignment="1">
      <alignment horizontal="center" vertical="center"/>
    </xf>
    <xf numFmtId="9" fontId="0" fillId="0" borderId="1" xfId="0" applyNumberFormat="1" applyFont="1" applyFill="1" applyBorder="1" applyAlignment="1">
      <alignment horizontal="center" vertical="center"/>
    </xf>
    <xf numFmtId="0" fontId="7" fillId="0" borderId="12" xfId="0" applyFont="1" applyFill="1" applyBorder="1" applyAlignment="1">
      <alignment vertical="center" wrapText="1"/>
    </xf>
    <xf numFmtId="0" fontId="0" fillId="0" borderId="5" xfId="0" applyFont="1" applyFill="1" applyBorder="1" applyAlignment="1">
      <alignment vertical="center" wrapText="1"/>
    </xf>
    <xf numFmtId="14" fontId="7" fillId="0" borderId="1" xfId="0" applyNumberFormat="1" applyFont="1" applyFill="1" applyBorder="1" applyAlignment="1">
      <alignment vertical="center"/>
    </xf>
    <xf numFmtId="0" fontId="0" fillId="0" borderId="1" xfId="0" applyFont="1" applyFill="1" applyBorder="1" applyAlignment="1">
      <alignment horizontal="center" vertical="center"/>
    </xf>
    <xf numFmtId="0" fontId="0" fillId="0" borderId="1" xfId="0" applyNumberFormat="1" applyFont="1" applyFill="1" applyBorder="1" applyAlignment="1">
      <alignment horizontal="center" vertical="center"/>
    </xf>
    <xf numFmtId="14" fontId="0" fillId="0" borderId="1" xfId="0" applyNumberFormat="1" applyFont="1" applyFill="1" applyBorder="1" applyAlignment="1">
      <alignment vertical="center"/>
    </xf>
    <xf numFmtId="0" fontId="7" fillId="0" borderId="5" xfId="0" applyFont="1" applyFill="1" applyBorder="1" applyAlignment="1">
      <alignment vertical="center" wrapText="1"/>
    </xf>
    <xf numFmtId="0" fontId="7" fillId="0" borderId="1" xfId="0" applyFont="1" applyFill="1" applyBorder="1" applyAlignment="1">
      <alignment vertical="center" wrapText="1"/>
    </xf>
    <xf numFmtId="14" fontId="0" fillId="0" borderId="1" xfId="0" applyNumberFormat="1" applyFont="1" applyFill="1" applyBorder="1" applyAlignment="1">
      <alignment horizontal="center" vertical="center"/>
    </xf>
  </cellXfs>
  <cellStyles count="3">
    <cellStyle name="Estilo 1" xfId="2" xr:uid="{00000000-0005-0000-0000-000000000000}"/>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1050" b="1" i="0" u="none" strike="noStrike" baseline="0">
                <a:solidFill>
                  <a:srgbClr val="000000"/>
                </a:solidFill>
                <a:latin typeface="Arial"/>
                <a:ea typeface="Arial"/>
                <a:cs typeface="Arial"/>
              </a:defRPr>
            </a:pPr>
            <a:r>
              <a:rPr lang="es-ES"/>
              <a:t>Gráfico del indicador</a:t>
            </a:r>
          </a:p>
        </c:rich>
      </c:tx>
      <c:layout>
        <c:manualLayout>
          <c:xMode val="edge"/>
          <c:yMode val="edge"/>
          <c:x val="0.41383322497531849"/>
          <c:y val="2.6134793126379462E-2"/>
        </c:manualLayout>
      </c:layout>
      <c:overlay val="0"/>
      <c:spPr>
        <a:noFill/>
        <a:ln w="25400">
          <a:noFill/>
        </a:ln>
      </c:spPr>
    </c:title>
    <c:autoTitleDeleted val="0"/>
    <c:plotArea>
      <c:layout>
        <c:manualLayout>
          <c:layoutTarget val="inner"/>
          <c:xMode val="edge"/>
          <c:yMode val="edge"/>
          <c:x val="8.1741300512396392E-2"/>
          <c:y val="0.10866572310932532"/>
          <c:w val="0.90676482309900275"/>
          <c:h val="0.79917469050894085"/>
        </c:manualLayout>
      </c:layout>
      <c:barChart>
        <c:barDir val="col"/>
        <c:grouping val="clustered"/>
        <c:varyColors val="0"/>
        <c:ser>
          <c:idx val="0"/>
          <c:order val="0"/>
          <c:tx>
            <c:strRef>
              <c:f>'C02_001'!$D$20</c:f>
              <c:strCache>
                <c:ptCount val="1"/>
                <c:pt idx="0">
                  <c:v>% Logro</c:v>
                </c:pt>
              </c:strCache>
            </c:strRef>
          </c:tx>
          <c:spPr>
            <a:solidFill>
              <a:srgbClr val="9999FF"/>
            </a:solidFill>
            <a:ln w="12700">
              <a:solidFill>
                <a:srgbClr val="000000"/>
              </a:solidFill>
              <a:prstDash val="solid"/>
            </a:ln>
          </c:spPr>
          <c:invertIfNegative val="0"/>
          <c:dLbls>
            <c:spPr>
              <a:noFill/>
              <a:ln>
                <a:noFill/>
              </a:ln>
              <a:effectLst/>
            </c:spPr>
            <c:txPr>
              <a:bodyPr/>
              <a:lstStyle/>
              <a:p>
                <a:pPr>
                  <a:defRPr lang="es-CO"/>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'C02_001'!$A$21:$B$25</c:f>
              <c:multiLvlStrCache>
                <c:ptCount val="5"/>
                <c:lvl>
                  <c:pt idx="0">
                    <c:v>25</c:v>
                  </c:pt>
                  <c:pt idx="1">
                    <c:v>25</c:v>
                  </c:pt>
                  <c:pt idx="2">
                    <c:v>25</c:v>
                  </c:pt>
                  <c:pt idx="3">
                    <c:v>25</c:v>
                  </c:pt>
                  <c:pt idx="4">
                    <c:v>25</c:v>
                  </c:pt>
                </c:lvl>
                <c:lvl>
                  <c:pt idx="0">
                    <c:v>3/05/2012</c:v>
                  </c:pt>
                  <c:pt idx="1">
                    <c:v>18/06/2013</c:v>
                  </c:pt>
                  <c:pt idx="2">
                    <c:v>4/07/2014</c:v>
                  </c:pt>
                  <c:pt idx="3">
                    <c:v>23/07/2015</c:v>
                  </c:pt>
                  <c:pt idx="4">
                    <c:v>29/07/2016</c:v>
                  </c:pt>
                </c:lvl>
              </c:multiLvlStrCache>
            </c:multiLvlStrRef>
          </c:cat>
          <c:val>
            <c:numRef>
              <c:f>'C02_001'!$D$21:$D$24</c:f>
              <c:numCache>
                <c:formatCode>0%</c:formatCode>
                <c:ptCount val="4"/>
                <c:pt idx="0">
                  <c:v>0.8928571428571429</c:v>
                </c:pt>
                <c:pt idx="1">
                  <c:v>1.0869565217391304</c:v>
                </c:pt>
                <c:pt idx="2">
                  <c:v>1.0416666666666667</c:v>
                </c:pt>
                <c:pt idx="3">
                  <c:v>1.1904761904761905</c:v>
                </c:pt>
              </c:numCache>
            </c:numRef>
          </c:val>
          <c:extLst>
            <c:ext xmlns:c16="http://schemas.microsoft.com/office/drawing/2014/chart" uri="{C3380CC4-5D6E-409C-BE32-E72D297353CC}">
              <c16:uniqueId val="{00000000-844D-4F3D-9626-828ADF877794}"/>
            </c:ext>
          </c:extLst>
        </c:ser>
        <c:dLbls>
          <c:showLegendKey val="0"/>
          <c:showVal val="0"/>
          <c:showCatName val="0"/>
          <c:showSerName val="0"/>
          <c:showPercent val="0"/>
          <c:showBubbleSize val="0"/>
        </c:dLbls>
        <c:gapWidth val="150"/>
        <c:axId val="1541306640"/>
        <c:axId val="1541310992"/>
      </c:barChart>
      <c:catAx>
        <c:axId val="1541306640"/>
        <c:scaling>
          <c:orientation val="minMax"/>
        </c:scaling>
        <c:delete val="0"/>
        <c:axPos val="b"/>
        <c:title>
          <c:tx>
            <c:rich>
              <a:bodyPr/>
              <a:lstStyle/>
              <a:p>
                <a:pPr>
                  <a:defRPr lang="es-ES" sz="875" b="1" i="0" u="none" strike="noStrike" baseline="0">
                    <a:solidFill>
                      <a:srgbClr val="000000"/>
                    </a:solidFill>
                    <a:latin typeface="Arial"/>
                    <a:ea typeface="Arial"/>
                    <a:cs typeface="Arial"/>
                  </a:defRPr>
                </a:pPr>
                <a:r>
                  <a:rPr lang="es-ES"/>
                  <a:t>Fechas de medición</a:t>
                </a:r>
              </a:p>
            </c:rich>
          </c:tx>
          <c:layout>
            <c:manualLayout>
              <c:xMode val="edge"/>
              <c:yMode val="edge"/>
              <c:x val="0.46312636952491126"/>
              <c:y val="0.949106037387921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s-ES" sz="875" b="0" i="0" u="none" strike="noStrike" baseline="0">
                <a:solidFill>
                  <a:srgbClr val="000000"/>
                </a:solidFill>
                <a:latin typeface="Arial"/>
                <a:ea typeface="Arial"/>
                <a:cs typeface="Arial"/>
              </a:defRPr>
            </a:pPr>
            <a:endParaRPr lang="es-CO"/>
          </a:p>
        </c:txPr>
        <c:crossAx val="1541310992"/>
        <c:crosses val="autoZero"/>
        <c:auto val="1"/>
        <c:lblAlgn val="ctr"/>
        <c:lblOffset val="100"/>
        <c:tickLblSkip val="1"/>
        <c:tickMarkSkip val="1"/>
        <c:noMultiLvlLbl val="0"/>
      </c:catAx>
      <c:valAx>
        <c:axId val="1541310992"/>
        <c:scaling>
          <c:orientation val="minMax"/>
        </c:scaling>
        <c:delete val="0"/>
        <c:axPos val="l"/>
        <c:majorGridlines>
          <c:spPr>
            <a:ln w="3175">
              <a:solidFill>
                <a:srgbClr val="000000"/>
              </a:solidFill>
              <a:prstDash val="solid"/>
            </a:ln>
          </c:spPr>
        </c:majorGridlines>
        <c:title>
          <c:tx>
            <c:rich>
              <a:bodyPr/>
              <a:lstStyle/>
              <a:p>
                <a:pPr>
                  <a:defRPr lang="es-ES" sz="875" b="1" i="0" u="none" strike="noStrike" baseline="0">
                    <a:solidFill>
                      <a:srgbClr val="000000"/>
                    </a:solidFill>
                    <a:latin typeface="Arial"/>
                    <a:ea typeface="Arial"/>
                    <a:cs typeface="Arial"/>
                  </a:defRPr>
                </a:pPr>
                <a:r>
                  <a:rPr lang="es-ES"/>
                  <a:t>Resultados de la medición</a:t>
                </a:r>
              </a:p>
            </c:rich>
          </c:tx>
          <c:layout>
            <c:manualLayout>
              <c:xMode val="edge"/>
              <c:yMode val="edge"/>
              <c:x val="1.8341640781140891E-2"/>
              <c:y val="0.403026115003679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lang="es-ES" sz="875" b="0" i="0" u="none" strike="noStrike" baseline="0">
                <a:solidFill>
                  <a:srgbClr val="000000"/>
                </a:solidFill>
                <a:latin typeface="Arial"/>
                <a:ea typeface="Arial"/>
                <a:cs typeface="Arial"/>
              </a:defRPr>
            </a:pPr>
            <a:endParaRPr lang="es-CO"/>
          </a:p>
        </c:txPr>
        <c:crossAx val="15413066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s-CO"/>
    </a:p>
  </c:txPr>
  <c:printSettings>
    <c:headerFooter alignWithMargins="0"/>
    <c:pageMargins b="1" l="0.75000000000000122" r="0.75000000000000122"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s-ES"/>
              <a:t>Gráfico del indicador</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s-CO"/>
        </a:p>
      </c:txPr>
    </c:title>
    <c:autoTitleDeleted val="0"/>
    <c:view3D>
      <c:rotX val="15"/>
      <c:rotY val="20"/>
      <c:depthPercent val="100"/>
      <c:rAngAx val="1"/>
    </c:view3D>
    <c:floor>
      <c:thickness val="0"/>
      <c:spPr>
        <a:noFill/>
        <a:ln w="19050" cap="flat" cmpd="sng" algn="ctr">
          <a:solidFill>
            <a:schemeClr val="tx1">
              <a:lumMod val="25000"/>
              <a:lumOff val="75000"/>
            </a:schemeClr>
          </a:solidFill>
          <a:round/>
        </a:ln>
        <a:effectLst/>
        <a:sp3d contourW="19050">
          <a:contourClr>
            <a:schemeClr val="tx1">
              <a:lumMod val="25000"/>
              <a:lumOff val="75000"/>
            </a:schemeClr>
          </a:contourClr>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'C02_002'!$D$21</c:f>
              <c:strCache>
                <c:ptCount val="1"/>
                <c:pt idx="0">
                  <c:v>% Logro</c:v>
                </c:pt>
              </c:strCache>
            </c:strRef>
          </c:tx>
          <c:spPr>
            <a:pattFill prst="ltDnDiag">
              <a:fgClr>
                <a:schemeClr val="accent1"/>
              </a:fgClr>
              <a:bgClr>
                <a:schemeClr val="accent1">
                  <a:lumMod val="20000"/>
                  <a:lumOff val="80000"/>
                </a:schemeClr>
              </a:bgClr>
            </a:pattFill>
            <a:ln>
              <a:solidFill>
                <a:schemeClr val="accent1"/>
              </a:solidFill>
            </a:ln>
            <a:effectLst/>
            <a:sp3d>
              <a:contourClr>
                <a:schemeClr val="accent1"/>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('C02_002'!$A$21,'C02_002'!$A$26:$A$28)</c:f>
              <c:multiLvlStrCache>
                <c:ptCount val="2"/>
                <c:lvl>
                  <c:pt idx="0">
                    <c:v>Fecha</c:v>
                  </c:pt>
                  <c:pt idx="1">
                    <c:v>2016</c:v>
                  </c:pt>
                </c:lvl>
                <c:lvl>
                  <c:pt idx="1">
                    <c:v>2015</c:v>
                  </c:pt>
                </c:lvl>
                <c:lvl>
                  <c:pt idx="1">
                    <c:v>2014</c:v>
                  </c:pt>
                </c:lvl>
              </c:multiLvlStrCache>
            </c:multiLvlStrRef>
          </c:cat>
          <c:val>
            <c:numLit>
              <c:formatCode>General</c:formatCode>
              <c:ptCount val="1"/>
              <c:pt idx="0">
                <c:v>1</c:v>
              </c:pt>
            </c:numLit>
          </c:val>
          <c:extLst>
            <c:ext xmlns:c16="http://schemas.microsoft.com/office/drawing/2014/chart" uri="{C3380CC4-5D6E-409C-BE32-E72D297353CC}">
              <c16:uniqueId val="{00000000-4C0C-40AE-9108-32391428AEF6}"/>
            </c:ext>
          </c:extLst>
        </c:ser>
        <c:ser>
          <c:idx val="1"/>
          <c:order val="1"/>
          <c:tx>
            <c:strRef>
              <c:f>'C02_002'!$D$26</c:f>
              <c:strCache>
                <c:ptCount val="1"/>
                <c:pt idx="0">
                  <c:v>50%</c:v>
                </c:pt>
              </c:strCache>
            </c:strRef>
          </c:tx>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('C02_002'!$A$21,'C02_002'!$A$26:$A$28)</c:f>
              <c:multiLvlStrCache>
                <c:ptCount val="2"/>
                <c:lvl>
                  <c:pt idx="0">
                    <c:v>Fecha</c:v>
                  </c:pt>
                  <c:pt idx="1">
                    <c:v>2016</c:v>
                  </c:pt>
                </c:lvl>
                <c:lvl>
                  <c:pt idx="1">
                    <c:v>2015</c:v>
                  </c:pt>
                </c:lvl>
                <c:lvl>
                  <c:pt idx="1">
                    <c:v>2014</c:v>
                  </c:pt>
                </c:lvl>
              </c:multiLvlStrCache>
            </c:multiLvlStrRef>
          </c:cat>
          <c:val>
            <c:numLit>
              <c:formatCode>General</c:formatCode>
              <c:ptCount val="1"/>
              <c:pt idx="0">
                <c:v>1</c:v>
              </c:pt>
            </c:numLit>
          </c:val>
          <c:extLst>
            <c:ext xmlns:c16="http://schemas.microsoft.com/office/drawing/2014/chart" uri="{C3380CC4-5D6E-409C-BE32-E72D297353CC}">
              <c16:uniqueId val="{00000001-4C0C-40AE-9108-32391428AEF6}"/>
            </c:ext>
          </c:extLst>
        </c:ser>
        <c:ser>
          <c:idx val="2"/>
          <c:order val="2"/>
          <c:tx>
            <c:strRef>
              <c:f>'C02_002'!$D$27</c:f>
              <c:strCache>
                <c:ptCount val="1"/>
                <c:pt idx="0">
                  <c:v>63%</c:v>
                </c:pt>
              </c:strCache>
            </c:strRef>
          </c:tx>
          <c:spPr>
            <a:pattFill prst="ltDnDiag">
              <a:fgClr>
                <a:schemeClr val="accent3"/>
              </a:fgClr>
              <a:bgClr>
                <a:schemeClr val="accent3">
                  <a:lumMod val="20000"/>
                  <a:lumOff val="80000"/>
                </a:schemeClr>
              </a:bgClr>
            </a:pattFill>
            <a:ln>
              <a:solidFill>
                <a:schemeClr val="accent3"/>
              </a:solidFill>
            </a:ln>
            <a:effectLst/>
            <a:sp3d>
              <a:contourClr>
                <a:schemeClr val="accent3"/>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('C02_002'!$A$21,'C02_002'!$A$26:$A$28)</c:f>
              <c:multiLvlStrCache>
                <c:ptCount val="2"/>
                <c:lvl>
                  <c:pt idx="0">
                    <c:v>Fecha</c:v>
                  </c:pt>
                  <c:pt idx="1">
                    <c:v>2016</c:v>
                  </c:pt>
                </c:lvl>
                <c:lvl>
                  <c:pt idx="1">
                    <c:v>2015</c:v>
                  </c:pt>
                </c:lvl>
                <c:lvl>
                  <c:pt idx="1">
                    <c:v>2014</c:v>
                  </c:pt>
                </c:lvl>
              </c:multiLvlStrCache>
            </c:multiLvlStrRef>
          </c:cat>
          <c:val>
            <c:numLit>
              <c:formatCode>General</c:formatCode>
              <c:ptCount val="1"/>
              <c:pt idx="0">
                <c:v>1</c:v>
              </c:pt>
            </c:numLit>
          </c:val>
          <c:extLst>
            <c:ext xmlns:c16="http://schemas.microsoft.com/office/drawing/2014/chart" uri="{C3380CC4-5D6E-409C-BE32-E72D297353CC}">
              <c16:uniqueId val="{00000002-4C0C-40AE-9108-32391428AEF6}"/>
            </c:ext>
          </c:extLst>
        </c:ser>
        <c:ser>
          <c:idx val="3"/>
          <c:order val="3"/>
          <c:tx>
            <c:strRef>
              <c:f>'C02_002'!$D$28</c:f>
              <c:strCache>
                <c:ptCount val="1"/>
                <c:pt idx="0">
                  <c:v>88%</c:v>
                </c:pt>
              </c:strCache>
            </c:strRef>
          </c:tx>
          <c:spPr>
            <a:pattFill prst="ltDnDiag">
              <a:fgClr>
                <a:schemeClr val="accent4"/>
              </a:fgClr>
              <a:bgClr>
                <a:schemeClr val="accent4">
                  <a:lumMod val="20000"/>
                  <a:lumOff val="80000"/>
                </a:schemeClr>
              </a:bgClr>
            </a:pattFill>
            <a:ln>
              <a:solidFill>
                <a:schemeClr val="accent4"/>
              </a:solidFill>
            </a:ln>
            <a:effectLst/>
            <a:sp3d>
              <a:contourClr>
                <a:schemeClr val="accent4"/>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('C02_002'!$A$21,'C02_002'!$A$26:$A$28)</c:f>
              <c:multiLvlStrCache>
                <c:ptCount val="2"/>
                <c:lvl>
                  <c:pt idx="0">
                    <c:v>Fecha</c:v>
                  </c:pt>
                  <c:pt idx="1">
                    <c:v>2016</c:v>
                  </c:pt>
                </c:lvl>
                <c:lvl>
                  <c:pt idx="1">
                    <c:v>2015</c:v>
                  </c:pt>
                </c:lvl>
                <c:lvl>
                  <c:pt idx="1">
                    <c:v>2014</c:v>
                  </c:pt>
                </c:lvl>
              </c:multiLvlStrCache>
            </c:multiLvlStrRef>
          </c:cat>
          <c:val>
            <c:numLit>
              <c:formatCode>General</c:formatCode>
              <c:ptCount val="1"/>
              <c:pt idx="0">
                <c:v>1</c:v>
              </c:pt>
            </c:numLit>
          </c:val>
          <c:extLst>
            <c:ext xmlns:c16="http://schemas.microsoft.com/office/drawing/2014/chart" uri="{C3380CC4-5D6E-409C-BE32-E72D297353CC}">
              <c16:uniqueId val="{00000003-4C0C-40AE-9108-32391428AEF6}"/>
            </c:ext>
          </c:extLst>
        </c:ser>
        <c:dLbls>
          <c:showLegendKey val="0"/>
          <c:showVal val="1"/>
          <c:showCatName val="0"/>
          <c:showSerName val="0"/>
          <c:showPercent val="0"/>
          <c:showBubbleSize val="0"/>
        </c:dLbls>
        <c:gapWidth val="150"/>
        <c:shape val="box"/>
        <c:axId val="1541309904"/>
        <c:axId val="1541305008"/>
        <c:axId val="0"/>
      </c:bar3DChart>
      <c:catAx>
        <c:axId val="1541309904"/>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41305008"/>
        <c:crosses val="autoZero"/>
        <c:auto val="1"/>
        <c:lblAlgn val="ctr"/>
        <c:lblOffset val="100"/>
        <c:noMultiLvlLbl val="0"/>
      </c:catAx>
      <c:valAx>
        <c:axId val="1541305008"/>
        <c:scaling>
          <c:orientation val="minMax"/>
        </c:scaling>
        <c:delete val="1"/>
        <c:axPos val="l"/>
        <c:majorGridlines>
          <c:spPr>
            <a:ln>
              <a:solidFill>
                <a:schemeClr val="tx1">
                  <a:lumMod val="15000"/>
                  <a:lumOff val="85000"/>
                </a:schemeClr>
              </a:solidFill>
            </a:ln>
            <a:effectLst/>
          </c:spPr>
        </c:majorGridlines>
        <c:numFmt formatCode="General" sourceLinked="0"/>
        <c:majorTickMark val="none"/>
        <c:minorTickMark val="none"/>
        <c:tickLblPos val="nextTo"/>
        <c:crossAx val="154130990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alignWithMargins="0"/>
    <c:pageMargins b="1" l="0.750000000000001" r="0.75000000000000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val>
            <c:numRef>
              <c:f>'aux. medicion indic'!$B$21:$G$21</c:f>
              <c:numCache>
                <c:formatCode>#,##0</c:formatCode>
                <c:ptCount val="6"/>
                <c:pt idx="0">
                  <c:v>80538</c:v>
                </c:pt>
                <c:pt idx="1">
                  <c:v>75630</c:v>
                </c:pt>
                <c:pt idx="2">
                  <c:v>76007</c:v>
                </c:pt>
                <c:pt idx="3">
                  <c:v>78854</c:v>
                </c:pt>
                <c:pt idx="4">
                  <c:v>79973</c:v>
                </c:pt>
                <c:pt idx="5">
                  <c:v>77385</c:v>
                </c:pt>
              </c:numCache>
            </c:numRef>
          </c:val>
          <c:smooth val="0"/>
          <c:extLst>
            <c:ext xmlns:c16="http://schemas.microsoft.com/office/drawing/2014/chart" uri="{C3380CC4-5D6E-409C-BE32-E72D297353CC}">
              <c16:uniqueId val="{00000000-4B0E-4A46-A1F1-95EA5E69CAE4}"/>
            </c:ext>
          </c:extLst>
        </c:ser>
        <c:dLbls>
          <c:showLegendKey val="0"/>
          <c:showVal val="0"/>
          <c:showCatName val="0"/>
          <c:showSerName val="0"/>
          <c:showPercent val="0"/>
          <c:showBubbleSize val="0"/>
        </c:dLbls>
        <c:smooth val="0"/>
        <c:axId val="1541311536"/>
        <c:axId val="1541312080"/>
      </c:lineChart>
      <c:catAx>
        <c:axId val="1541311536"/>
        <c:scaling>
          <c:orientation val="minMax"/>
        </c:scaling>
        <c:delete val="0"/>
        <c:axPos val="b"/>
        <c:majorTickMark val="out"/>
        <c:minorTickMark val="none"/>
        <c:tickLblPos val="nextTo"/>
        <c:txPr>
          <a:bodyPr/>
          <a:lstStyle/>
          <a:p>
            <a:pPr>
              <a:defRPr lang="es-CO"/>
            </a:pPr>
            <a:endParaRPr lang="es-CO"/>
          </a:p>
        </c:txPr>
        <c:crossAx val="1541312080"/>
        <c:crosses val="autoZero"/>
        <c:auto val="1"/>
        <c:lblAlgn val="ctr"/>
        <c:lblOffset val="100"/>
        <c:noMultiLvlLbl val="0"/>
      </c:catAx>
      <c:valAx>
        <c:axId val="1541312080"/>
        <c:scaling>
          <c:orientation val="minMax"/>
        </c:scaling>
        <c:delete val="0"/>
        <c:axPos val="l"/>
        <c:majorGridlines/>
        <c:numFmt formatCode="#,##0" sourceLinked="1"/>
        <c:majorTickMark val="out"/>
        <c:minorTickMark val="none"/>
        <c:tickLblPos val="nextTo"/>
        <c:txPr>
          <a:bodyPr/>
          <a:lstStyle/>
          <a:p>
            <a:pPr>
              <a:defRPr lang="es-CO"/>
            </a:pPr>
            <a:endParaRPr lang="es-CO"/>
          </a:p>
        </c:txPr>
        <c:crossAx val="1541311536"/>
        <c:crosses val="autoZero"/>
        <c:crossBetween val="between"/>
      </c:valAx>
    </c:plotArea>
    <c:legend>
      <c:legendPos val="r"/>
      <c:overlay val="0"/>
      <c:txPr>
        <a:bodyPr/>
        <a:lstStyle/>
        <a:p>
          <a:pPr>
            <a:defRPr lang="es-CO"/>
          </a:pPr>
          <a:endParaRPr lang="es-CO"/>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9">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ln w="19050" cap="flat" cmpd="sng" algn="ctr">
        <a:solidFill>
          <a:schemeClr val="tx1">
            <a:lumMod val="25000"/>
            <a:lumOff val="75000"/>
          </a:schemeClr>
        </a:solidFill>
        <a:round/>
      </a:ln>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13</xdr:col>
      <xdr:colOff>377031</xdr:colOff>
      <xdr:row>13</xdr:row>
      <xdr:rowOff>758826</xdr:rowOff>
    </xdr:from>
    <xdr:to>
      <xdr:col>23</xdr:col>
      <xdr:colOff>476250</xdr:colOff>
      <xdr:row>28</xdr:row>
      <xdr:rowOff>0</xdr:rowOff>
    </xdr:to>
    <xdr:graphicFrame macro="">
      <xdr:nvGraphicFramePr>
        <xdr:cNvPr id="3414" name="Chart 2">
          <a:extLst>
            <a:ext uri="{FF2B5EF4-FFF2-40B4-BE49-F238E27FC236}">
              <a16:creationId xmlns:a16="http://schemas.microsoft.com/office/drawing/2014/main" id="{00000000-0008-0000-0000-000056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15</xdr:row>
      <xdr:rowOff>0</xdr:rowOff>
    </xdr:from>
    <xdr:to>
      <xdr:col>6</xdr:col>
      <xdr:colOff>9525</xdr:colOff>
      <xdr:row>15</xdr:row>
      <xdr:rowOff>0</xdr:rowOff>
    </xdr:to>
    <xdr:sp macro="" textlink="">
      <xdr:nvSpPr>
        <xdr:cNvPr id="3413" name="Line 1">
          <a:extLst>
            <a:ext uri="{FF2B5EF4-FFF2-40B4-BE49-F238E27FC236}">
              <a16:creationId xmlns:a16="http://schemas.microsoft.com/office/drawing/2014/main" id="{00000000-0008-0000-0000-0000550D0000}"/>
            </a:ext>
          </a:extLst>
        </xdr:cNvPr>
        <xdr:cNvSpPr>
          <a:spLocks noChangeShapeType="1"/>
        </xdr:cNvSpPr>
      </xdr:nvSpPr>
      <xdr:spPr bwMode="auto">
        <a:xfrm flipH="1" flipV="1">
          <a:off x="5991225" y="7762875"/>
          <a:ext cx="9525" cy="0"/>
        </a:xfrm>
        <a:prstGeom prst="line">
          <a:avLst/>
        </a:prstGeom>
        <a:noFill/>
        <a:ln w="285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16</xdr:row>
      <xdr:rowOff>122464</xdr:rowOff>
    </xdr:from>
    <xdr:to>
      <xdr:col>23</xdr:col>
      <xdr:colOff>523874</xdr:colOff>
      <xdr:row>36</xdr:row>
      <xdr:rowOff>122464</xdr:rowOff>
    </xdr:to>
    <xdr:graphicFrame macro="">
      <xdr:nvGraphicFramePr>
        <xdr:cNvPr id="2" name="Chart 2">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371475</xdr:colOff>
      <xdr:row>2</xdr:row>
      <xdr:rowOff>100012</xdr:rowOff>
    </xdr:from>
    <xdr:to>
      <xdr:col>20</xdr:col>
      <xdr:colOff>323850</xdr:colOff>
      <xdr:row>10</xdr:row>
      <xdr:rowOff>42862</xdr:rowOff>
    </xdr:to>
    <xdr:graphicFrame macro="">
      <xdr:nvGraphicFramePr>
        <xdr:cNvPr id="2" name="1 Gráfico">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5"/>
  <sheetViews>
    <sheetView view="pageBreakPreview" topLeftCell="A28" zoomScale="90" zoomScaleNormal="90" zoomScaleSheetLayoutView="90" workbookViewId="0">
      <selection activeCell="A30" sqref="A1:J30"/>
    </sheetView>
  </sheetViews>
  <sheetFormatPr baseColWidth="10" defaultColWidth="11.42578125" defaultRowHeight="12.75" x14ac:dyDescent="0.2"/>
  <cols>
    <col min="1" max="1" width="20.7109375" customWidth="1"/>
    <col min="2" max="2" width="8" customWidth="1"/>
    <col min="3" max="3" width="7.7109375" customWidth="1"/>
    <col min="4" max="4" width="10" customWidth="1"/>
    <col min="5" max="7" width="21.7109375" customWidth="1"/>
    <col min="8" max="8" width="27.140625" customWidth="1"/>
    <col min="9" max="10" width="21.7109375" customWidth="1"/>
    <col min="11" max="13" width="11.42578125" hidden="1" customWidth="1"/>
  </cols>
  <sheetData>
    <row r="1" spans="1:17" ht="14.25" x14ac:dyDescent="0.2">
      <c r="A1" s="116"/>
      <c r="B1" s="117"/>
      <c r="C1" s="117"/>
      <c r="D1" s="117"/>
      <c r="E1" s="117"/>
      <c r="F1" s="117"/>
      <c r="G1" s="117"/>
      <c r="H1" s="117"/>
      <c r="I1" s="117"/>
      <c r="J1" s="118"/>
      <c r="K1" s="7" t="s">
        <v>19</v>
      </c>
      <c r="L1" s="7" t="s">
        <v>22</v>
      </c>
      <c r="M1" s="7" t="s">
        <v>27</v>
      </c>
    </row>
    <row r="2" spans="1:17" ht="15" customHeight="1" x14ac:dyDescent="0.2">
      <c r="A2" s="95"/>
      <c r="B2" s="119" t="s">
        <v>48</v>
      </c>
      <c r="C2" s="119"/>
      <c r="D2" s="119"/>
      <c r="E2" s="119"/>
      <c r="F2" s="119"/>
      <c r="G2" s="119"/>
      <c r="H2" s="119"/>
      <c r="I2" s="119"/>
      <c r="J2" s="120"/>
      <c r="K2" s="7" t="s">
        <v>20</v>
      </c>
      <c r="L2" s="7" t="s">
        <v>23</v>
      </c>
      <c r="M2" s="7" t="s">
        <v>28</v>
      </c>
    </row>
    <row r="3" spans="1:17" ht="15" customHeight="1" x14ac:dyDescent="0.2">
      <c r="A3" s="95"/>
      <c r="B3" s="121" t="s">
        <v>41</v>
      </c>
      <c r="C3" s="121"/>
      <c r="D3" s="121"/>
      <c r="E3" s="121"/>
      <c r="F3" s="121"/>
      <c r="G3" s="121"/>
      <c r="H3" s="121"/>
      <c r="I3" s="121"/>
      <c r="J3" s="122"/>
      <c r="K3" s="7" t="s">
        <v>21</v>
      </c>
      <c r="L3" s="7"/>
      <c r="M3" s="7" t="s">
        <v>29</v>
      </c>
    </row>
    <row r="4" spans="1:17" ht="19.5" customHeight="1" x14ac:dyDescent="0.2">
      <c r="A4" s="95"/>
      <c r="B4" s="123" t="s">
        <v>0</v>
      </c>
      <c r="C4" s="123"/>
      <c r="D4" s="123"/>
      <c r="E4" s="123"/>
      <c r="F4" s="123"/>
      <c r="G4" s="123"/>
      <c r="H4" s="123"/>
      <c r="I4" s="123"/>
      <c r="J4" s="124"/>
      <c r="M4" s="7" t="s">
        <v>30</v>
      </c>
    </row>
    <row r="5" spans="1:17" ht="24.95" customHeight="1" x14ac:dyDescent="0.2">
      <c r="A5" s="2"/>
      <c r="B5" s="96" t="s">
        <v>14</v>
      </c>
      <c r="C5" s="93"/>
      <c r="D5" s="93"/>
      <c r="E5" s="93"/>
      <c r="F5" s="93"/>
      <c r="G5" s="93"/>
      <c r="H5" s="93"/>
      <c r="I5" s="93"/>
      <c r="J5" s="94"/>
    </row>
    <row r="6" spans="1:17" ht="20.100000000000001" customHeight="1" x14ac:dyDescent="0.2">
      <c r="A6" s="100" t="s">
        <v>1</v>
      </c>
      <c r="B6" s="102" t="s">
        <v>40</v>
      </c>
      <c r="C6" s="103"/>
      <c r="D6" s="104"/>
      <c r="E6" s="108" t="s">
        <v>2</v>
      </c>
      <c r="F6" s="102" t="s">
        <v>104</v>
      </c>
      <c r="G6" s="103"/>
      <c r="H6" s="104"/>
      <c r="I6" s="1" t="s">
        <v>3</v>
      </c>
      <c r="J6" s="12" t="s">
        <v>20</v>
      </c>
    </row>
    <row r="7" spans="1:17" ht="20.100000000000001" customHeight="1" x14ac:dyDescent="0.2">
      <c r="A7" s="101"/>
      <c r="B7" s="105"/>
      <c r="C7" s="106"/>
      <c r="D7" s="107"/>
      <c r="E7" s="109"/>
      <c r="F7" s="105"/>
      <c r="G7" s="106"/>
      <c r="H7" s="107"/>
      <c r="I7" s="11" t="s">
        <v>25</v>
      </c>
      <c r="J7" s="13" t="s">
        <v>23</v>
      </c>
    </row>
    <row r="8" spans="1:17" x14ac:dyDescent="0.2">
      <c r="A8" s="97"/>
      <c r="B8" s="98"/>
      <c r="C8" s="98"/>
      <c r="D8" s="98"/>
      <c r="E8" s="98"/>
      <c r="F8" s="98"/>
      <c r="G8" s="98"/>
      <c r="H8" s="98"/>
      <c r="I8" s="98"/>
      <c r="J8" s="99"/>
    </row>
    <row r="9" spans="1:17" ht="63" customHeight="1" x14ac:dyDescent="0.2">
      <c r="A9" s="3" t="s">
        <v>4</v>
      </c>
      <c r="B9" s="86" t="s">
        <v>39</v>
      </c>
      <c r="C9" s="87"/>
      <c r="D9" s="87"/>
      <c r="E9" s="87"/>
      <c r="F9" s="88"/>
      <c r="G9" s="1" t="s">
        <v>5</v>
      </c>
      <c r="H9" s="89" t="s">
        <v>43</v>
      </c>
      <c r="I9" s="89"/>
      <c r="J9" s="90"/>
    </row>
    <row r="10" spans="1:17" ht="56.25" customHeight="1" x14ac:dyDescent="0.2">
      <c r="A10" s="3" t="s">
        <v>6</v>
      </c>
      <c r="B10" s="86" t="s">
        <v>37</v>
      </c>
      <c r="C10" s="87"/>
      <c r="D10" s="87"/>
      <c r="E10" s="87"/>
      <c r="F10" s="88"/>
      <c r="G10" s="1" t="s">
        <v>7</v>
      </c>
      <c r="H10" s="89" t="s">
        <v>45</v>
      </c>
      <c r="I10" s="89"/>
      <c r="J10" s="90"/>
    </row>
    <row r="11" spans="1:17" ht="56.25" customHeight="1" x14ac:dyDescent="0.2">
      <c r="A11" s="3" t="s">
        <v>8</v>
      </c>
      <c r="B11" s="86" t="s">
        <v>42</v>
      </c>
      <c r="C11" s="87"/>
      <c r="D11" s="87"/>
      <c r="E11" s="87"/>
      <c r="F11" s="88"/>
      <c r="G11" s="1" t="s">
        <v>9</v>
      </c>
      <c r="H11" s="89" t="s">
        <v>81</v>
      </c>
      <c r="I11" s="89"/>
      <c r="J11" s="90"/>
    </row>
    <row r="12" spans="1:17" ht="29.25" customHeight="1" x14ac:dyDescent="0.2">
      <c r="A12" s="3" t="s">
        <v>10</v>
      </c>
      <c r="B12" s="86" t="s">
        <v>44</v>
      </c>
      <c r="C12" s="87"/>
      <c r="D12" s="87"/>
      <c r="E12" s="87"/>
      <c r="F12" s="88"/>
      <c r="G12" s="1" t="s">
        <v>11</v>
      </c>
      <c r="H12" s="89" t="s">
        <v>36</v>
      </c>
      <c r="I12" s="89"/>
      <c r="J12" s="90"/>
    </row>
    <row r="13" spans="1:17" ht="39" customHeight="1" x14ac:dyDescent="0.2">
      <c r="A13" s="3" t="s">
        <v>12</v>
      </c>
      <c r="B13" s="86" t="s">
        <v>46</v>
      </c>
      <c r="C13" s="87"/>
      <c r="D13" s="87"/>
      <c r="E13" s="87"/>
      <c r="F13" s="88"/>
      <c r="G13" s="1" t="s">
        <v>13</v>
      </c>
      <c r="H13" s="86" t="s">
        <v>47</v>
      </c>
      <c r="I13" s="87"/>
      <c r="J13" s="91"/>
      <c r="O13" s="8"/>
      <c r="P13" s="8"/>
      <c r="Q13" s="8"/>
    </row>
    <row r="14" spans="1:17" ht="44.25" customHeight="1" x14ac:dyDescent="0.2">
      <c r="A14" s="6" t="s">
        <v>38</v>
      </c>
      <c r="B14" s="110">
        <v>0.28999999999999998</v>
      </c>
      <c r="C14" s="111"/>
      <c r="D14" s="112"/>
      <c r="E14" s="15" t="s">
        <v>15</v>
      </c>
      <c r="F14" s="14">
        <v>0.25</v>
      </c>
      <c r="G14" s="15" t="s">
        <v>24</v>
      </c>
      <c r="H14" s="29" t="s">
        <v>65</v>
      </c>
      <c r="I14" s="30" t="s">
        <v>62</v>
      </c>
      <c r="J14" s="31" t="s">
        <v>61</v>
      </c>
      <c r="O14" s="9"/>
      <c r="P14" s="9"/>
      <c r="Q14" s="9"/>
    </row>
    <row r="15" spans="1:17" ht="13.5" thickBot="1" x14ac:dyDescent="0.25">
      <c r="A15" s="113"/>
      <c r="B15" s="114"/>
      <c r="C15" s="114"/>
      <c r="D15" s="114"/>
      <c r="E15" s="114"/>
      <c r="F15" s="114"/>
      <c r="G15" s="114"/>
      <c r="H15" s="114"/>
      <c r="I15" s="114"/>
      <c r="J15" s="115"/>
    </row>
    <row r="16" spans="1:17" ht="15" customHeight="1" x14ac:dyDescent="0.2">
      <c r="A16" s="95"/>
      <c r="B16" s="119" t="str">
        <f>B2</f>
        <v>SECRETARÍA DE EDUCACIÓN DE SOACHA</v>
      </c>
      <c r="C16" s="119"/>
      <c r="D16" s="119"/>
      <c r="E16" s="119"/>
      <c r="F16" s="119"/>
      <c r="G16" s="119"/>
      <c r="H16" s="119"/>
      <c r="I16" s="119"/>
      <c r="J16" s="120"/>
    </row>
    <row r="17" spans="1:10" ht="15" customHeight="1" x14ac:dyDescent="0.2">
      <c r="A17" s="95"/>
      <c r="B17" s="121" t="str">
        <f>B3</f>
        <v>PROCESO C02. PROYECTAR CUPOS</v>
      </c>
      <c r="C17" s="121"/>
      <c r="D17" s="121"/>
      <c r="E17" s="121"/>
      <c r="F17" s="121"/>
      <c r="G17" s="121"/>
      <c r="H17" s="121"/>
      <c r="I17" s="121"/>
      <c r="J17" s="122"/>
    </row>
    <row r="18" spans="1:10" ht="15" customHeight="1" x14ac:dyDescent="0.2">
      <c r="A18" s="95"/>
      <c r="B18" s="123" t="str">
        <f>B4</f>
        <v>HOJA DE VIDA DE INDICADORES POR PROCESO</v>
      </c>
      <c r="C18" s="123"/>
      <c r="D18" s="123"/>
      <c r="E18" s="123"/>
      <c r="F18" s="123"/>
      <c r="G18" s="123"/>
      <c r="H18" s="123"/>
      <c r="I18" s="123"/>
      <c r="J18" s="124"/>
    </row>
    <row r="19" spans="1:10" ht="24.95" customHeight="1" x14ac:dyDescent="0.2">
      <c r="A19" s="92" t="s">
        <v>16</v>
      </c>
      <c r="B19" s="93"/>
      <c r="C19" s="93"/>
      <c r="D19" s="93"/>
      <c r="E19" s="93"/>
      <c r="F19" s="93"/>
      <c r="G19" s="93"/>
      <c r="H19" s="93"/>
      <c r="I19" s="93"/>
      <c r="J19" s="94"/>
    </row>
    <row r="20" spans="1:10" ht="30" customHeight="1" x14ac:dyDescent="0.2">
      <c r="A20" s="3" t="s">
        <v>17</v>
      </c>
      <c r="B20" s="10" t="s">
        <v>15</v>
      </c>
      <c r="C20" s="10" t="s">
        <v>26</v>
      </c>
      <c r="D20" s="1" t="s">
        <v>31</v>
      </c>
      <c r="E20" s="1" t="s">
        <v>32</v>
      </c>
      <c r="F20" s="125" t="s">
        <v>33</v>
      </c>
      <c r="G20" s="126"/>
      <c r="H20" s="1" t="s">
        <v>34</v>
      </c>
      <c r="I20" s="1" t="s">
        <v>18</v>
      </c>
      <c r="J20" s="4" t="s">
        <v>35</v>
      </c>
    </row>
    <row r="21" spans="1:10" ht="52.5" customHeight="1" x14ac:dyDescent="0.2">
      <c r="A21" s="156">
        <v>41032</v>
      </c>
      <c r="B21" s="157">
        <v>25</v>
      </c>
      <c r="C21" s="158">
        <v>28</v>
      </c>
      <c r="D21" s="71">
        <f>B21/C21</f>
        <v>0.8928571428571429</v>
      </c>
      <c r="E21" s="72" t="s">
        <v>74</v>
      </c>
      <c r="F21" s="84" t="s">
        <v>82</v>
      </c>
      <c r="G21" s="85"/>
      <c r="H21" s="81" t="s">
        <v>49</v>
      </c>
      <c r="I21" s="156">
        <v>41032</v>
      </c>
      <c r="J21" s="158" t="s">
        <v>27</v>
      </c>
    </row>
    <row r="22" spans="1:10" ht="93.75" customHeight="1" x14ac:dyDescent="0.2">
      <c r="A22" s="69">
        <v>41443</v>
      </c>
      <c r="B22" s="70">
        <v>25</v>
      </c>
      <c r="C22" s="70">
        <v>23</v>
      </c>
      <c r="D22" s="71">
        <f t="shared" ref="D22:D25" si="0">B22/C22</f>
        <v>1.0869565217391304</v>
      </c>
      <c r="E22" s="72" t="s">
        <v>84</v>
      </c>
      <c r="F22" s="84" t="s">
        <v>83</v>
      </c>
      <c r="G22" s="85"/>
      <c r="H22" s="81" t="s">
        <v>49</v>
      </c>
      <c r="I22" s="69">
        <v>41443</v>
      </c>
      <c r="J22" s="158" t="s">
        <v>27</v>
      </c>
    </row>
    <row r="23" spans="1:10" ht="101.25" customHeight="1" x14ac:dyDescent="0.2">
      <c r="A23" s="156">
        <v>41824</v>
      </c>
      <c r="B23" s="70">
        <v>25</v>
      </c>
      <c r="C23" s="70">
        <v>24</v>
      </c>
      <c r="D23" s="71">
        <f t="shared" si="0"/>
        <v>1.0416666666666667</v>
      </c>
      <c r="E23" s="159" t="s">
        <v>78</v>
      </c>
      <c r="F23" s="160" t="s">
        <v>79</v>
      </c>
      <c r="G23" s="161"/>
      <c r="H23" s="80" t="s">
        <v>75</v>
      </c>
      <c r="I23" s="156">
        <v>41881</v>
      </c>
      <c r="J23" s="158" t="s">
        <v>27</v>
      </c>
    </row>
    <row r="24" spans="1:10" ht="94.5" customHeight="1" x14ac:dyDescent="0.2">
      <c r="A24" s="69">
        <v>42208</v>
      </c>
      <c r="B24" s="70">
        <v>25</v>
      </c>
      <c r="C24" s="70">
        <v>21</v>
      </c>
      <c r="D24" s="71">
        <f t="shared" si="0"/>
        <v>1.1904761904761905</v>
      </c>
      <c r="E24" s="72" t="s">
        <v>84</v>
      </c>
      <c r="F24" s="84" t="s">
        <v>83</v>
      </c>
      <c r="G24" s="85"/>
      <c r="H24" s="81" t="s">
        <v>75</v>
      </c>
      <c r="I24" s="69">
        <v>42246</v>
      </c>
      <c r="J24" s="158" t="s">
        <v>27</v>
      </c>
    </row>
    <row r="25" spans="1:10" ht="115.5" customHeight="1" x14ac:dyDescent="0.2">
      <c r="A25" s="69">
        <v>42580</v>
      </c>
      <c r="B25" s="70">
        <v>25</v>
      </c>
      <c r="C25" s="70">
        <v>17</v>
      </c>
      <c r="D25" s="71">
        <f t="shared" si="0"/>
        <v>1.4705882352941178</v>
      </c>
      <c r="E25" s="159" t="s">
        <v>78</v>
      </c>
      <c r="F25" s="84" t="s">
        <v>79</v>
      </c>
      <c r="G25" s="85"/>
      <c r="H25" s="80" t="s">
        <v>75</v>
      </c>
      <c r="I25" s="69">
        <v>42612</v>
      </c>
      <c r="J25" s="158" t="s">
        <v>27</v>
      </c>
    </row>
    <row r="26" spans="1:10" ht="135.75" customHeight="1" x14ac:dyDescent="0.2">
      <c r="A26" s="69">
        <v>43014</v>
      </c>
      <c r="B26" s="70">
        <v>25</v>
      </c>
      <c r="C26" s="70">
        <v>17</v>
      </c>
      <c r="D26" s="71">
        <f>C26*100%/B26</f>
        <v>0.68</v>
      </c>
      <c r="E26" s="72" t="s">
        <v>90</v>
      </c>
      <c r="F26" s="84" t="s">
        <v>91</v>
      </c>
      <c r="G26" s="85"/>
      <c r="H26" s="80" t="s">
        <v>75</v>
      </c>
      <c r="I26" s="69">
        <v>43014</v>
      </c>
      <c r="J26" s="73" t="s">
        <v>27</v>
      </c>
    </row>
    <row r="27" spans="1:10" ht="135.75" customHeight="1" x14ac:dyDescent="0.2">
      <c r="A27" s="69">
        <v>43363</v>
      </c>
      <c r="B27" s="70">
        <v>25</v>
      </c>
      <c r="C27" s="70">
        <v>19</v>
      </c>
      <c r="D27" s="71">
        <f>C27*100%/B27</f>
        <v>0.76</v>
      </c>
      <c r="E27" s="72" t="s">
        <v>90</v>
      </c>
      <c r="F27" s="84" t="s">
        <v>97</v>
      </c>
      <c r="G27" s="85"/>
      <c r="H27" s="80" t="s">
        <v>75</v>
      </c>
      <c r="I27" s="69">
        <v>43363</v>
      </c>
      <c r="J27" s="73" t="s">
        <v>27</v>
      </c>
    </row>
    <row r="28" spans="1:10" ht="146.25" customHeight="1" x14ac:dyDescent="0.2">
      <c r="A28" s="69">
        <v>43676</v>
      </c>
      <c r="B28" s="70">
        <v>25</v>
      </c>
      <c r="C28" s="70">
        <v>21</v>
      </c>
      <c r="D28" s="71">
        <f>C28*100%/B28</f>
        <v>0.84</v>
      </c>
      <c r="E28" s="72" t="s">
        <v>90</v>
      </c>
      <c r="F28" s="84" t="s">
        <v>99</v>
      </c>
      <c r="G28" s="85"/>
      <c r="H28" s="80" t="s">
        <v>75</v>
      </c>
      <c r="I28" s="69">
        <v>43676</v>
      </c>
      <c r="J28" s="73" t="s">
        <v>27</v>
      </c>
    </row>
    <row r="29" spans="1:10" ht="146.25" customHeight="1" x14ac:dyDescent="0.2">
      <c r="A29" s="69">
        <v>44042</v>
      </c>
      <c r="B29" s="70">
        <v>25</v>
      </c>
      <c r="C29" s="70">
        <v>22</v>
      </c>
      <c r="D29" s="71">
        <f>C29*100%/B29</f>
        <v>0.88</v>
      </c>
      <c r="E29" s="72" t="s">
        <v>90</v>
      </c>
      <c r="F29" s="84" t="s">
        <v>99</v>
      </c>
      <c r="G29" s="85"/>
      <c r="H29" s="80" t="s">
        <v>75</v>
      </c>
      <c r="I29" s="69">
        <v>44042</v>
      </c>
      <c r="J29" s="73" t="s">
        <v>27</v>
      </c>
    </row>
    <row r="30" spans="1:10" ht="109.5" customHeight="1" x14ac:dyDescent="0.2">
      <c r="A30" s="69">
        <v>44439</v>
      </c>
      <c r="B30" s="70">
        <v>26</v>
      </c>
      <c r="C30" s="70">
        <v>26</v>
      </c>
      <c r="D30" s="71">
        <f>C30*100%/B30</f>
        <v>1</v>
      </c>
      <c r="E30" s="72" t="s">
        <v>102</v>
      </c>
      <c r="F30" s="84" t="s">
        <v>103</v>
      </c>
      <c r="G30" s="85"/>
      <c r="H30" s="80" t="s">
        <v>75</v>
      </c>
      <c r="I30" s="69">
        <v>44439</v>
      </c>
      <c r="J30" s="73" t="s">
        <v>27</v>
      </c>
    </row>
    <row r="31" spans="1:10" ht="24.95" customHeight="1" x14ac:dyDescent="0.2"/>
    <row r="32" spans="1:10" ht="24.95" customHeight="1" x14ac:dyDescent="0.2"/>
    <row r="33" ht="24.95" customHeight="1" x14ac:dyDescent="0.2"/>
    <row r="34" ht="24.95" customHeight="1" x14ac:dyDescent="0.2"/>
    <row r="35" ht="24.95" customHeight="1" x14ac:dyDescent="0.2"/>
  </sheetData>
  <mergeCells count="39">
    <mergeCell ref="F30:G30"/>
    <mergeCell ref="B18:J18"/>
    <mergeCell ref="F22:G22"/>
    <mergeCell ref="F23:G23"/>
    <mergeCell ref="F24:G24"/>
    <mergeCell ref="F27:G27"/>
    <mergeCell ref="F26:G26"/>
    <mergeCell ref="A1:J1"/>
    <mergeCell ref="A2:A4"/>
    <mergeCell ref="B2:J2"/>
    <mergeCell ref="B3:J3"/>
    <mergeCell ref="B4:J4"/>
    <mergeCell ref="B5:J5"/>
    <mergeCell ref="B10:F10"/>
    <mergeCell ref="H10:J10"/>
    <mergeCell ref="B11:F11"/>
    <mergeCell ref="H11:J11"/>
    <mergeCell ref="A8:J8"/>
    <mergeCell ref="B9:F9"/>
    <mergeCell ref="H9:J9"/>
    <mergeCell ref="A6:A7"/>
    <mergeCell ref="B6:D7"/>
    <mergeCell ref="E6:E7"/>
    <mergeCell ref="F6:H7"/>
    <mergeCell ref="F29:G29"/>
    <mergeCell ref="B12:F12"/>
    <mergeCell ref="H12:J12"/>
    <mergeCell ref="B13:F13"/>
    <mergeCell ref="H13:J13"/>
    <mergeCell ref="A19:J19"/>
    <mergeCell ref="A16:A18"/>
    <mergeCell ref="B14:D14"/>
    <mergeCell ref="A15:J15"/>
    <mergeCell ref="F28:G28"/>
    <mergeCell ref="F25:G25"/>
    <mergeCell ref="F20:G20"/>
    <mergeCell ref="F21:G21"/>
    <mergeCell ref="B16:J16"/>
    <mergeCell ref="B17:J17"/>
  </mergeCells>
  <phoneticPr fontId="0" type="noConversion"/>
  <dataValidations count="3">
    <dataValidation type="list" allowBlank="1" showInputMessage="1" showErrorMessage="1" sqref="J22:J30" xr:uid="{00000000-0002-0000-0000-000000000000}">
      <formula1>$M$1:$M$4</formula1>
    </dataValidation>
    <dataValidation type="list" allowBlank="1" showInputMessage="1" showErrorMessage="1" errorTitle="Seleccione un valor de la lista" sqref="J6" xr:uid="{00000000-0002-0000-0000-000001000000}">
      <formula1>$K$1:$K$3</formula1>
    </dataValidation>
    <dataValidation type="list" allowBlank="1" showInputMessage="1" showErrorMessage="1" errorTitle="Seleccione un valor de la lista" sqref="J7" xr:uid="{00000000-0002-0000-0000-000002000000}">
      <formula1>$L$1:$L$2</formula1>
    </dataValidation>
  </dataValidations>
  <pageMargins left="0.56999999999999995" right="0.5" top="0.61" bottom="0.7" header="0.67" footer="0.72"/>
  <pageSetup paperSize="345" scale="47" orientation="portrait" r:id="rId1"/>
  <headerFooter alignWithMargins="0"/>
  <rowBreaks count="1" manualBreakCount="1">
    <brk id="15" max="16383" man="1"/>
  </rowBreaks>
  <colBreaks count="1" manualBreakCount="1">
    <brk id="10"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4"/>
  <sheetViews>
    <sheetView tabSelected="1" topLeftCell="A29" zoomScale="80" zoomScaleNormal="80" workbookViewId="0">
      <selection sqref="A1:J33"/>
    </sheetView>
  </sheetViews>
  <sheetFormatPr baseColWidth="10" defaultColWidth="11.42578125" defaultRowHeight="12.75" x14ac:dyDescent="0.2"/>
  <cols>
    <col min="1" max="1" width="20.7109375" style="18" customWidth="1"/>
    <col min="2" max="2" width="8.28515625" style="18" customWidth="1"/>
    <col min="3" max="3" width="7.7109375" style="18" customWidth="1"/>
    <col min="4" max="4" width="9.28515625" style="18" bestFit="1" customWidth="1"/>
    <col min="5" max="7" width="21.7109375" style="18" customWidth="1"/>
    <col min="8" max="8" width="26" style="18" bestFit="1" customWidth="1"/>
    <col min="9" max="10" width="21.7109375" style="18" customWidth="1"/>
    <col min="11" max="13" width="11.42578125" style="18" hidden="1" customWidth="1"/>
    <col min="14" max="16384" width="11.42578125" style="18"/>
  </cols>
  <sheetData>
    <row r="1" spans="1:16" ht="14.25" x14ac:dyDescent="0.2">
      <c r="A1" s="140"/>
      <c r="B1" s="141"/>
      <c r="C1" s="141"/>
      <c r="D1" s="141"/>
      <c r="E1" s="141"/>
      <c r="F1" s="141"/>
      <c r="G1" s="141"/>
      <c r="H1" s="141"/>
      <c r="I1" s="141"/>
      <c r="J1" s="142"/>
      <c r="K1" s="17" t="s">
        <v>19</v>
      </c>
      <c r="L1" s="17" t="s">
        <v>22</v>
      </c>
      <c r="M1" s="17" t="s">
        <v>27</v>
      </c>
    </row>
    <row r="2" spans="1:16" ht="15" customHeight="1" x14ac:dyDescent="0.2">
      <c r="A2" s="131"/>
      <c r="B2" s="119" t="s">
        <v>48</v>
      </c>
      <c r="C2" s="119"/>
      <c r="D2" s="119"/>
      <c r="E2" s="119"/>
      <c r="F2" s="119"/>
      <c r="G2" s="119"/>
      <c r="H2" s="119"/>
      <c r="I2" s="119"/>
      <c r="J2" s="120"/>
      <c r="K2" s="17" t="s">
        <v>20</v>
      </c>
      <c r="L2" s="17" t="s">
        <v>23</v>
      </c>
      <c r="M2" s="17" t="s">
        <v>28</v>
      </c>
    </row>
    <row r="3" spans="1:16" ht="15" customHeight="1" x14ac:dyDescent="0.2">
      <c r="A3" s="131"/>
      <c r="B3" s="121" t="s">
        <v>41</v>
      </c>
      <c r="C3" s="121"/>
      <c r="D3" s="121"/>
      <c r="E3" s="121"/>
      <c r="F3" s="121"/>
      <c r="G3" s="121"/>
      <c r="H3" s="121"/>
      <c r="I3" s="121"/>
      <c r="J3" s="122"/>
      <c r="K3" s="17" t="s">
        <v>21</v>
      </c>
      <c r="L3" s="17"/>
      <c r="M3" s="17" t="s">
        <v>29</v>
      </c>
    </row>
    <row r="4" spans="1:16" ht="23.25" customHeight="1" x14ac:dyDescent="0.2">
      <c r="A4" s="131"/>
      <c r="B4" s="123" t="s">
        <v>0</v>
      </c>
      <c r="C4" s="123"/>
      <c r="D4" s="123"/>
      <c r="E4" s="123"/>
      <c r="F4" s="123"/>
      <c r="G4" s="123"/>
      <c r="H4" s="123"/>
      <c r="I4" s="123"/>
      <c r="J4" s="124"/>
      <c r="M4" s="17" t="s">
        <v>30</v>
      </c>
    </row>
    <row r="5" spans="1:16" ht="24.95" customHeight="1" x14ac:dyDescent="0.2">
      <c r="A5" s="19"/>
      <c r="B5" s="143" t="s">
        <v>14</v>
      </c>
      <c r="C5" s="133"/>
      <c r="D5" s="133"/>
      <c r="E5" s="133"/>
      <c r="F5" s="133"/>
      <c r="G5" s="133"/>
      <c r="H5" s="133"/>
      <c r="I5" s="133"/>
      <c r="J5" s="134"/>
    </row>
    <row r="6" spans="1:16" ht="20.100000000000001" customHeight="1" x14ac:dyDescent="0.2">
      <c r="A6" s="144" t="s">
        <v>1</v>
      </c>
      <c r="B6" s="102" t="s">
        <v>50</v>
      </c>
      <c r="C6" s="103"/>
      <c r="D6" s="104"/>
      <c r="E6" s="146" t="s">
        <v>2</v>
      </c>
      <c r="F6" s="102" t="s">
        <v>51</v>
      </c>
      <c r="G6" s="103"/>
      <c r="H6" s="104"/>
      <c r="I6" s="20" t="s">
        <v>3</v>
      </c>
      <c r="J6" s="16" t="s">
        <v>21</v>
      </c>
    </row>
    <row r="7" spans="1:16" ht="29.25" customHeight="1" x14ac:dyDescent="0.2">
      <c r="A7" s="145"/>
      <c r="B7" s="105"/>
      <c r="C7" s="106"/>
      <c r="D7" s="107"/>
      <c r="E7" s="147"/>
      <c r="F7" s="105"/>
      <c r="G7" s="106"/>
      <c r="H7" s="107"/>
      <c r="I7" s="21" t="s">
        <v>25</v>
      </c>
      <c r="J7" s="22" t="s">
        <v>23</v>
      </c>
    </row>
    <row r="8" spans="1:16" x14ac:dyDescent="0.2">
      <c r="A8" s="148"/>
      <c r="B8" s="149"/>
      <c r="C8" s="149"/>
      <c r="D8" s="149"/>
      <c r="E8" s="149"/>
      <c r="F8" s="149"/>
      <c r="G8" s="149"/>
      <c r="H8" s="149"/>
      <c r="I8" s="149"/>
      <c r="J8" s="150"/>
    </row>
    <row r="9" spans="1:16" ht="69.95" customHeight="1" x14ac:dyDescent="0.2">
      <c r="A9" s="23" t="s">
        <v>4</v>
      </c>
      <c r="B9" s="86" t="s">
        <v>52</v>
      </c>
      <c r="C9" s="87"/>
      <c r="D9" s="87"/>
      <c r="E9" s="87"/>
      <c r="F9" s="88"/>
      <c r="G9" s="20" t="s">
        <v>5</v>
      </c>
      <c r="H9" s="89" t="s">
        <v>53</v>
      </c>
      <c r="I9" s="89"/>
      <c r="J9" s="90"/>
    </row>
    <row r="10" spans="1:16" ht="69.95" customHeight="1" x14ac:dyDescent="0.2">
      <c r="A10" s="23" t="s">
        <v>6</v>
      </c>
      <c r="B10" s="86" t="s">
        <v>37</v>
      </c>
      <c r="C10" s="87"/>
      <c r="D10" s="87"/>
      <c r="E10" s="87"/>
      <c r="F10" s="88"/>
      <c r="G10" s="20" t="s">
        <v>7</v>
      </c>
      <c r="H10" s="89" t="s">
        <v>54</v>
      </c>
      <c r="I10" s="89"/>
      <c r="J10" s="90"/>
    </row>
    <row r="11" spans="1:16" ht="81" customHeight="1" x14ac:dyDescent="0.2">
      <c r="A11" s="23" t="s">
        <v>8</v>
      </c>
      <c r="B11" s="86" t="s">
        <v>55</v>
      </c>
      <c r="C11" s="87"/>
      <c r="D11" s="87"/>
      <c r="E11" s="87"/>
      <c r="F11" s="88"/>
      <c r="G11" s="20" t="s">
        <v>9</v>
      </c>
      <c r="H11" s="89" t="s">
        <v>56</v>
      </c>
      <c r="I11" s="89"/>
      <c r="J11" s="90"/>
    </row>
    <row r="12" spans="1:16" ht="69.95" customHeight="1" x14ac:dyDescent="0.2">
      <c r="A12" s="23" t="s">
        <v>10</v>
      </c>
      <c r="B12" s="86" t="s">
        <v>44</v>
      </c>
      <c r="C12" s="87"/>
      <c r="D12" s="87"/>
      <c r="E12" s="87"/>
      <c r="F12" s="88"/>
      <c r="G12" s="20" t="s">
        <v>11</v>
      </c>
      <c r="H12" s="89" t="s">
        <v>64</v>
      </c>
      <c r="I12" s="89"/>
      <c r="J12" s="90"/>
    </row>
    <row r="13" spans="1:16" ht="69.95" customHeight="1" x14ac:dyDescent="0.2">
      <c r="A13" s="23" t="s">
        <v>12</v>
      </c>
      <c r="B13" s="86" t="s">
        <v>76</v>
      </c>
      <c r="C13" s="87"/>
      <c r="D13" s="87"/>
      <c r="E13" s="87"/>
      <c r="F13" s="88"/>
      <c r="G13" s="20" t="s">
        <v>13</v>
      </c>
      <c r="H13" s="86" t="s">
        <v>77</v>
      </c>
      <c r="I13" s="87"/>
      <c r="J13" s="91"/>
    </row>
    <row r="14" spans="1:16" ht="69.95" customHeight="1" x14ac:dyDescent="0.2">
      <c r="A14" s="24" t="s">
        <v>38</v>
      </c>
      <c r="B14" s="110">
        <v>0.08</v>
      </c>
      <c r="C14" s="111"/>
      <c r="D14" s="112"/>
      <c r="E14" s="25" t="s">
        <v>15</v>
      </c>
      <c r="F14" s="14">
        <v>0.08</v>
      </c>
      <c r="G14" s="25" t="s">
        <v>24</v>
      </c>
      <c r="H14" s="29" t="s">
        <v>65</v>
      </c>
      <c r="I14" s="30" t="s">
        <v>62</v>
      </c>
      <c r="J14" s="31" t="s">
        <v>61</v>
      </c>
      <c r="N14" s="9"/>
      <c r="O14" s="9"/>
      <c r="P14" s="9"/>
    </row>
    <row r="15" spans="1:16" ht="13.5" thickBot="1" x14ac:dyDescent="0.25">
      <c r="A15" s="137"/>
      <c r="B15" s="138"/>
      <c r="C15" s="138"/>
      <c r="D15" s="138"/>
      <c r="E15" s="138"/>
      <c r="F15" s="138"/>
      <c r="G15" s="138"/>
      <c r="H15" s="138"/>
      <c r="I15" s="138"/>
      <c r="J15" s="139"/>
    </row>
    <row r="16" spans="1:16" x14ac:dyDescent="0.2">
      <c r="A16" s="140"/>
      <c r="B16" s="141"/>
      <c r="C16" s="141"/>
      <c r="D16" s="141"/>
      <c r="E16" s="141"/>
      <c r="F16" s="141"/>
      <c r="G16" s="141"/>
      <c r="H16" s="141"/>
      <c r="I16" s="141"/>
      <c r="J16" s="142"/>
    </row>
    <row r="17" spans="1:14" ht="15" x14ac:dyDescent="0.2">
      <c r="A17" s="131"/>
      <c r="B17" s="119" t="str">
        <f>B2</f>
        <v>SECRETARÍA DE EDUCACIÓN DE SOACHA</v>
      </c>
      <c r="C17" s="119"/>
      <c r="D17" s="119"/>
      <c r="E17" s="119"/>
      <c r="F17" s="119"/>
      <c r="G17" s="119"/>
      <c r="H17" s="119"/>
      <c r="I17" s="119"/>
      <c r="J17" s="120"/>
    </row>
    <row r="18" spans="1:14" x14ac:dyDescent="0.2">
      <c r="A18" s="131"/>
      <c r="B18" s="121" t="str">
        <f>B3</f>
        <v>PROCESO C02. PROYECTAR CUPOS</v>
      </c>
      <c r="C18" s="121"/>
      <c r="D18" s="121"/>
      <c r="E18" s="121"/>
      <c r="F18" s="121"/>
      <c r="G18" s="121"/>
      <c r="H18" s="121"/>
      <c r="I18" s="121"/>
      <c r="J18" s="122"/>
    </row>
    <row r="19" spans="1:14" x14ac:dyDescent="0.2">
      <c r="A19" s="131"/>
      <c r="B19" s="123" t="str">
        <f>B4</f>
        <v>HOJA DE VIDA DE INDICADORES POR PROCESO</v>
      </c>
      <c r="C19" s="123"/>
      <c r="D19" s="123"/>
      <c r="E19" s="123"/>
      <c r="F19" s="123"/>
      <c r="G19" s="123"/>
      <c r="H19" s="123"/>
      <c r="I19" s="123"/>
      <c r="J19" s="124"/>
    </row>
    <row r="20" spans="1:14" x14ac:dyDescent="0.2">
      <c r="A20" s="132" t="s">
        <v>16</v>
      </c>
      <c r="B20" s="133"/>
      <c r="C20" s="133"/>
      <c r="D20" s="133"/>
      <c r="E20" s="133"/>
      <c r="F20" s="133"/>
      <c r="G20" s="133"/>
      <c r="H20" s="133"/>
      <c r="I20" s="133"/>
      <c r="J20" s="134"/>
    </row>
    <row r="21" spans="1:14" ht="25.5" x14ac:dyDescent="0.2">
      <c r="A21" s="23" t="s">
        <v>17</v>
      </c>
      <c r="B21" s="26" t="s">
        <v>15</v>
      </c>
      <c r="C21" s="26" t="s">
        <v>26</v>
      </c>
      <c r="D21" s="20" t="s">
        <v>31</v>
      </c>
      <c r="E21" s="20" t="s">
        <v>32</v>
      </c>
      <c r="F21" s="135" t="s">
        <v>33</v>
      </c>
      <c r="G21" s="136"/>
      <c r="H21" s="20" t="s">
        <v>34</v>
      </c>
      <c r="I21" s="20" t="s">
        <v>18</v>
      </c>
      <c r="J21" s="27" t="s">
        <v>35</v>
      </c>
    </row>
    <row r="22" spans="1:14" ht="60" customHeight="1" x14ac:dyDescent="0.2">
      <c r="A22" s="162">
        <v>2010</v>
      </c>
      <c r="B22" s="75">
        <v>0.08</v>
      </c>
      <c r="C22" s="76">
        <v>8.14E-2</v>
      </c>
      <c r="D22" s="163">
        <f>(C22/B22)</f>
        <v>1.0175000000000001</v>
      </c>
      <c r="E22" s="77" t="s">
        <v>58</v>
      </c>
      <c r="F22" s="164" t="s">
        <v>60</v>
      </c>
      <c r="G22" s="165"/>
      <c r="H22" s="77" t="s">
        <v>57</v>
      </c>
      <c r="I22" s="166">
        <v>40376</v>
      </c>
      <c r="J22" s="167" t="s">
        <v>27</v>
      </c>
    </row>
    <row r="23" spans="1:14" ht="60" customHeight="1" x14ac:dyDescent="0.2">
      <c r="A23" s="168">
        <v>2011</v>
      </c>
      <c r="B23" s="75">
        <v>0.08</v>
      </c>
      <c r="C23" s="76">
        <v>0.18</v>
      </c>
      <c r="D23" s="163">
        <f>(C23/B23)</f>
        <v>2.25</v>
      </c>
      <c r="E23" s="77" t="s">
        <v>58</v>
      </c>
      <c r="F23" s="164" t="s">
        <v>60</v>
      </c>
      <c r="G23" s="165"/>
      <c r="H23" s="77" t="s">
        <v>57</v>
      </c>
      <c r="I23" s="169">
        <v>40837</v>
      </c>
      <c r="J23" s="167" t="s">
        <v>27</v>
      </c>
    </row>
    <row r="24" spans="1:14" ht="60" customHeight="1" x14ac:dyDescent="0.2">
      <c r="A24" s="162">
        <v>2012</v>
      </c>
      <c r="B24" s="75">
        <v>0.08</v>
      </c>
      <c r="C24" s="76">
        <v>0.1</v>
      </c>
      <c r="D24" s="163">
        <f t="shared" ref="D24:D27" si="0">(C24/B24)</f>
        <v>1.25</v>
      </c>
      <c r="E24" s="77" t="s">
        <v>58</v>
      </c>
      <c r="F24" s="164" t="s">
        <v>59</v>
      </c>
      <c r="G24" s="165"/>
      <c r="H24" s="77" t="s">
        <v>57</v>
      </c>
      <c r="I24" s="169">
        <v>41097</v>
      </c>
      <c r="J24" s="167" t="s">
        <v>28</v>
      </c>
    </row>
    <row r="25" spans="1:14" ht="60" customHeight="1" x14ac:dyDescent="0.2">
      <c r="A25" s="162">
        <v>2013</v>
      </c>
      <c r="B25" s="75">
        <v>0.08</v>
      </c>
      <c r="C25" s="76">
        <v>0.09</v>
      </c>
      <c r="D25" s="163">
        <f t="shared" si="0"/>
        <v>1.125</v>
      </c>
      <c r="E25" s="77" t="s">
        <v>58</v>
      </c>
      <c r="F25" s="164" t="s">
        <v>68</v>
      </c>
      <c r="G25" s="170"/>
      <c r="H25" s="77" t="s">
        <v>89</v>
      </c>
      <c r="I25" s="169">
        <v>41351</v>
      </c>
      <c r="J25" s="167" t="s">
        <v>27</v>
      </c>
    </row>
    <row r="26" spans="1:14" ht="69" customHeight="1" x14ac:dyDescent="0.2">
      <c r="A26" s="162">
        <v>2014</v>
      </c>
      <c r="B26" s="75">
        <v>0.08</v>
      </c>
      <c r="C26" s="76">
        <v>0.04</v>
      </c>
      <c r="D26" s="163">
        <f t="shared" ref="D26:D30" si="1">(C26/B26)</f>
        <v>0.5</v>
      </c>
      <c r="E26" s="77" t="s">
        <v>58</v>
      </c>
      <c r="F26" s="164" t="s">
        <v>69</v>
      </c>
      <c r="G26" s="170"/>
      <c r="H26" s="77" t="s">
        <v>89</v>
      </c>
      <c r="I26" s="169">
        <v>41754</v>
      </c>
      <c r="J26" s="167" t="s">
        <v>27</v>
      </c>
    </row>
    <row r="27" spans="1:14" ht="67.5" customHeight="1" x14ac:dyDescent="0.2">
      <c r="A27" s="162">
        <v>2015</v>
      </c>
      <c r="B27" s="75">
        <v>0.08</v>
      </c>
      <c r="C27" s="76">
        <v>0.05</v>
      </c>
      <c r="D27" s="163">
        <f t="shared" si="0"/>
        <v>0.625</v>
      </c>
      <c r="E27" s="77" t="s">
        <v>58</v>
      </c>
      <c r="F27" s="171" t="s">
        <v>69</v>
      </c>
      <c r="G27" s="171"/>
      <c r="H27" s="77" t="s">
        <v>89</v>
      </c>
      <c r="I27" s="172">
        <v>42246</v>
      </c>
      <c r="J27" s="167" t="s">
        <v>27</v>
      </c>
    </row>
    <row r="28" spans="1:14" ht="61.5" customHeight="1" x14ac:dyDescent="0.2">
      <c r="A28" s="162">
        <v>2016</v>
      </c>
      <c r="B28" s="75">
        <v>0.08</v>
      </c>
      <c r="C28" s="76">
        <v>7.0000000000000007E-2</v>
      </c>
      <c r="D28" s="163">
        <f t="shared" si="1"/>
        <v>0.87500000000000011</v>
      </c>
      <c r="E28" s="77" t="s">
        <v>58</v>
      </c>
      <c r="F28" s="164" t="s">
        <v>69</v>
      </c>
      <c r="G28" s="170"/>
      <c r="H28" s="77" t="s">
        <v>89</v>
      </c>
      <c r="I28" s="172">
        <v>42612</v>
      </c>
      <c r="J28" s="167" t="s">
        <v>27</v>
      </c>
    </row>
    <row r="29" spans="1:14" ht="61.5" customHeight="1" x14ac:dyDescent="0.2">
      <c r="A29" s="74">
        <v>2017</v>
      </c>
      <c r="B29" s="75">
        <v>0.08</v>
      </c>
      <c r="C29" s="75">
        <v>0.08</v>
      </c>
      <c r="D29" s="76">
        <f t="shared" ref="D29" si="2">(C29/B29)</f>
        <v>1</v>
      </c>
      <c r="E29" s="77" t="s">
        <v>58</v>
      </c>
      <c r="F29" s="128" t="s">
        <v>92</v>
      </c>
      <c r="G29" s="129"/>
      <c r="H29" s="77" t="s">
        <v>93</v>
      </c>
      <c r="I29" s="78">
        <v>43014</v>
      </c>
      <c r="J29" s="167" t="s">
        <v>98</v>
      </c>
    </row>
    <row r="30" spans="1:14" s="28" customFormat="1" ht="85.5" customHeight="1" x14ac:dyDescent="0.2">
      <c r="A30" s="74">
        <v>2018</v>
      </c>
      <c r="B30" s="75">
        <v>0.08</v>
      </c>
      <c r="C30" s="75">
        <v>0.08</v>
      </c>
      <c r="D30" s="76">
        <f t="shared" si="1"/>
        <v>1</v>
      </c>
      <c r="E30" s="77" t="s">
        <v>58</v>
      </c>
      <c r="F30" s="128" t="s">
        <v>92</v>
      </c>
      <c r="G30" s="129"/>
      <c r="H30" s="77" t="s">
        <v>93</v>
      </c>
      <c r="I30" s="78">
        <v>43379</v>
      </c>
      <c r="J30" s="79" t="s">
        <v>27</v>
      </c>
      <c r="K30" s="68"/>
    </row>
    <row r="31" spans="1:14" ht="44.25" customHeight="1" x14ac:dyDescent="0.2">
      <c r="A31" s="74">
        <v>2019</v>
      </c>
      <c r="B31" s="75">
        <v>0.08</v>
      </c>
      <c r="C31" s="75">
        <v>5.4199999999999998E-2</v>
      </c>
      <c r="D31" s="76">
        <f t="shared" ref="D31" si="3">(C31/B31)</f>
        <v>0.67749999999999999</v>
      </c>
      <c r="E31" s="77" t="s">
        <v>100</v>
      </c>
      <c r="F31" s="128" t="s">
        <v>101</v>
      </c>
      <c r="G31" s="129"/>
      <c r="H31" s="77" t="s">
        <v>93</v>
      </c>
      <c r="I31" s="78">
        <v>43744</v>
      </c>
      <c r="J31" s="79" t="s">
        <v>27</v>
      </c>
      <c r="K31" s="68"/>
      <c r="L31" s="28"/>
      <c r="M31" s="28"/>
      <c r="N31" s="28"/>
    </row>
    <row r="32" spans="1:14" ht="25.5" x14ac:dyDescent="0.2">
      <c r="A32" s="74">
        <v>2020</v>
      </c>
      <c r="B32" s="75">
        <v>0.08</v>
      </c>
      <c r="C32" s="75">
        <v>0.04</v>
      </c>
      <c r="D32" s="76">
        <f t="shared" ref="D32" si="4">(C32/B32)</f>
        <v>0.5</v>
      </c>
      <c r="E32" s="77" t="s">
        <v>100</v>
      </c>
      <c r="F32" s="128" t="s">
        <v>101</v>
      </c>
      <c r="G32" s="129"/>
      <c r="H32" s="77" t="s">
        <v>93</v>
      </c>
      <c r="I32" s="78">
        <v>44110</v>
      </c>
      <c r="J32" s="79" t="s">
        <v>27</v>
      </c>
    </row>
    <row r="33" spans="1:10" ht="25.5" x14ac:dyDescent="0.2">
      <c r="A33" s="74">
        <v>2021</v>
      </c>
      <c r="B33" s="75">
        <v>0.26</v>
      </c>
      <c r="C33" s="75">
        <v>0.16</v>
      </c>
      <c r="D33" s="76">
        <f t="shared" ref="D33" si="5">(C33/B33)</f>
        <v>0.61538461538461542</v>
      </c>
      <c r="E33" s="77" t="s">
        <v>105</v>
      </c>
      <c r="F33" s="128" t="s">
        <v>106</v>
      </c>
      <c r="G33" s="129"/>
      <c r="H33" s="77" t="s">
        <v>93</v>
      </c>
      <c r="I33" s="78">
        <v>44439</v>
      </c>
      <c r="J33" s="79" t="s">
        <v>27</v>
      </c>
    </row>
    <row r="34" spans="1:10" x14ac:dyDescent="0.2">
      <c r="A34" s="28"/>
      <c r="B34" s="28"/>
      <c r="C34" s="28"/>
      <c r="D34" s="28"/>
      <c r="E34" s="28"/>
      <c r="F34" s="130"/>
      <c r="G34" s="130"/>
      <c r="H34" s="28"/>
      <c r="I34" s="28"/>
      <c r="J34" s="28"/>
    </row>
  </sheetData>
  <mergeCells count="43">
    <mergeCell ref="B9:F9"/>
    <mergeCell ref="H9:J9"/>
    <mergeCell ref="A1:J1"/>
    <mergeCell ref="A2:A4"/>
    <mergeCell ref="B2:J2"/>
    <mergeCell ref="B3:J3"/>
    <mergeCell ref="B4:J4"/>
    <mergeCell ref="B5:J5"/>
    <mergeCell ref="A6:A7"/>
    <mergeCell ref="B6:D7"/>
    <mergeCell ref="E6:E7"/>
    <mergeCell ref="F6:H7"/>
    <mergeCell ref="A8:J8"/>
    <mergeCell ref="H10:J10"/>
    <mergeCell ref="B11:F11"/>
    <mergeCell ref="H11:J11"/>
    <mergeCell ref="B12:F12"/>
    <mergeCell ref="H12:J12"/>
    <mergeCell ref="B10:F10"/>
    <mergeCell ref="B13:F13"/>
    <mergeCell ref="H13:J13"/>
    <mergeCell ref="B14:D14"/>
    <mergeCell ref="A15:J15"/>
    <mergeCell ref="F22:G22"/>
    <mergeCell ref="A16:J16"/>
    <mergeCell ref="F23:G23"/>
    <mergeCell ref="F24:G24"/>
    <mergeCell ref="A17:A19"/>
    <mergeCell ref="B17:J17"/>
    <mergeCell ref="B18:J18"/>
    <mergeCell ref="B19:J19"/>
    <mergeCell ref="A20:J20"/>
    <mergeCell ref="F21:G21"/>
    <mergeCell ref="F32:G32"/>
    <mergeCell ref="F33:G33"/>
    <mergeCell ref="F34:G34"/>
    <mergeCell ref="F25:G25"/>
    <mergeCell ref="F28:G28"/>
    <mergeCell ref="F31:G31"/>
    <mergeCell ref="F27:G27"/>
    <mergeCell ref="F26:G26"/>
    <mergeCell ref="F30:G30"/>
    <mergeCell ref="F29:G29"/>
  </mergeCells>
  <dataValidations count="5">
    <dataValidation type="list" allowBlank="1" showInputMessage="1" showErrorMessage="1" sqref="J22:J29 J34" xr:uid="{00000000-0002-0000-0100-000000000000}">
      <formula1>$M$1:$M$4</formula1>
    </dataValidation>
    <dataValidation type="list" allowBlank="1" showInputMessage="1" showErrorMessage="1" errorTitle="Seleccionar un valor de la lista" sqref="E34" xr:uid="{00000000-0002-0000-0100-000001000000}">
      <formula1>#REF!</formula1>
    </dataValidation>
    <dataValidation allowBlank="1" showInputMessage="1" showErrorMessage="1" errorTitle="Seleccionar un valor de la lista" sqref="E22:E33" xr:uid="{00000000-0002-0000-0100-000002000000}"/>
    <dataValidation type="list" allowBlank="1" showInputMessage="1" showErrorMessage="1" errorTitle="Seleccione un valor de la lista" sqref="J7" xr:uid="{00000000-0002-0000-0100-000003000000}">
      <formula1>$L$1:$L$2</formula1>
    </dataValidation>
    <dataValidation type="list" allowBlank="1" showInputMessage="1" showErrorMessage="1" errorTitle="Seleccione un valor de la lista" sqref="J6" xr:uid="{00000000-0002-0000-0100-000004000000}">
      <formula1>$K$1:$K$3</formula1>
    </dataValidation>
  </dataValidations>
  <pageMargins left="0.9055118110236221" right="0.31496062992125984" top="0.65" bottom="0.74803149606299213" header="0.31496062992125984" footer="0.31496062992125984"/>
  <pageSetup paperSize="345" scale="51"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M27"/>
  <sheetViews>
    <sheetView workbookViewId="0">
      <selection activeCell="K19" sqref="K19"/>
    </sheetView>
  </sheetViews>
  <sheetFormatPr baseColWidth="10" defaultRowHeight="12.75" x14ac:dyDescent="0.2"/>
  <cols>
    <col min="1" max="1" width="24.5703125" customWidth="1"/>
    <col min="2" max="3" width="10.7109375" customWidth="1"/>
    <col min="4" max="5" width="9.5703125" customWidth="1"/>
    <col min="6" max="6" width="10" customWidth="1"/>
    <col min="7" max="7" width="9.7109375" customWidth="1"/>
    <col min="8" max="8" width="8.7109375" customWidth="1"/>
    <col min="9" max="9" width="11.140625" customWidth="1"/>
  </cols>
  <sheetData>
    <row r="3" spans="1:13" s="35" customFormat="1" ht="67.5" customHeight="1" x14ac:dyDescent="0.2">
      <c r="A3" s="151" t="s">
        <v>56</v>
      </c>
      <c r="B3" s="151"/>
      <c r="C3" s="152"/>
      <c r="D3" s="34">
        <v>2010</v>
      </c>
      <c r="E3" s="34">
        <v>2011</v>
      </c>
      <c r="F3" s="34">
        <v>2012</v>
      </c>
      <c r="G3" s="34">
        <v>2013</v>
      </c>
      <c r="H3" s="57">
        <v>2014</v>
      </c>
      <c r="I3" s="57">
        <v>2015</v>
      </c>
      <c r="J3" s="57">
        <v>2016</v>
      </c>
      <c r="K3" s="34">
        <v>2017</v>
      </c>
      <c r="L3" s="34">
        <v>2018</v>
      </c>
      <c r="M3" s="34">
        <v>2019</v>
      </c>
    </row>
    <row r="4" spans="1:13" ht="30" customHeight="1" x14ac:dyDescent="0.2">
      <c r="A4" s="127" t="s">
        <v>66</v>
      </c>
      <c r="B4" s="153"/>
      <c r="C4" s="153"/>
      <c r="D4" s="34">
        <v>62147</v>
      </c>
      <c r="E4" s="34">
        <v>64631</v>
      </c>
      <c r="F4" s="34">
        <v>59350</v>
      </c>
      <c r="G4" s="34">
        <v>69751</v>
      </c>
      <c r="H4" s="57">
        <v>56785</v>
      </c>
      <c r="I4" s="57">
        <v>56429</v>
      </c>
      <c r="J4" s="57">
        <v>60507</v>
      </c>
      <c r="K4" s="67">
        <v>61145</v>
      </c>
      <c r="L4" s="67">
        <v>63107</v>
      </c>
      <c r="M4" s="67">
        <v>61654</v>
      </c>
    </row>
    <row r="5" spans="1:13" s="33" customFormat="1" ht="30" customHeight="1" x14ac:dyDescent="0.2">
      <c r="A5" s="154" t="s">
        <v>63</v>
      </c>
      <c r="B5" s="155"/>
      <c r="C5" s="155"/>
      <c r="D5" s="34">
        <v>5061</v>
      </c>
      <c r="E5" s="34">
        <v>9980</v>
      </c>
      <c r="F5" s="34">
        <v>5100</v>
      </c>
      <c r="G5" s="34">
        <v>6153</v>
      </c>
      <c r="H5" s="57">
        <v>2507</v>
      </c>
      <c r="I5" s="57">
        <v>3098</v>
      </c>
      <c r="J5" s="57">
        <v>4614</v>
      </c>
      <c r="K5" s="67">
        <v>5384</v>
      </c>
      <c r="L5" s="67">
        <v>3952</v>
      </c>
      <c r="M5" s="67">
        <v>3340</v>
      </c>
    </row>
    <row r="6" spans="1:13" x14ac:dyDescent="0.2">
      <c r="A6" s="32"/>
      <c r="B6" s="32"/>
      <c r="C6" s="32"/>
      <c r="D6" s="36"/>
      <c r="E6" s="36"/>
      <c r="F6" s="36"/>
      <c r="G6" s="36"/>
    </row>
    <row r="7" spans="1:13" ht="30.75" customHeight="1" x14ac:dyDescent="0.2">
      <c r="A7" s="151" t="s">
        <v>67</v>
      </c>
      <c r="B7" s="151"/>
      <c r="C7" s="151"/>
      <c r="D7" s="37">
        <f>(D5/D4)*100</f>
        <v>8.1435950246995024</v>
      </c>
      <c r="E7" s="37">
        <f t="shared" ref="E7:K7" si="0">(E5/E4)*100</f>
        <v>15.441506397858612</v>
      </c>
      <c r="F7" s="37">
        <f t="shared" si="0"/>
        <v>8.5930918281381636</v>
      </c>
      <c r="G7" s="37">
        <f t="shared" si="0"/>
        <v>8.8213789049619358</v>
      </c>
      <c r="H7" s="37">
        <f>(H5/H4)*100</f>
        <v>4.4148983006075548</v>
      </c>
      <c r="I7" s="37">
        <f t="shared" si="0"/>
        <v>5.4900848854312496</v>
      </c>
      <c r="J7" s="37">
        <f t="shared" si="0"/>
        <v>7.6255639843323912</v>
      </c>
      <c r="K7" s="37">
        <f t="shared" si="0"/>
        <v>8.8052988797121596</v>
      </c>
      <c r="L7" s="37">
        <f t="shared" ref="L7" si="1">(L5/L4)*100</f>
        <v>6.2623797676961352</v>
      </c>
      <c r="M7" s="37">
        <f>(M5/M4)*100</f>
        <v>5.4173289648684593</v>
      </c>
    </row>
    <row r="10" spans="1:13" s="33" customFormat="1" ht="24" customHeight="1" thickBot="1" x14ac:dyDescent="0.25">
      <c r="A10" s="48"/>
      <c r="B10" s="49">
        <v>2011</v>
      </c>
      <c r="C10" s="49">
        <v>2012</v>
      </c>
      <c r="D10" s="49">
        <v>2013</v>
      </c>
      <c r="E10" s="49">
        <v>2014</v>
      </c>
      <c r="F10" s="58">
        <v>2015</v>
      </c>
      <c r="G10" s="54">
        <v>2016</v>
      </c>
      <c r="H10" s="49">
        <v>2017</v>
      </c>
      <c r="I10" s="49" t="s">
        <v>95</v>
      </c>
      <c r="J10" s="49">
        <v>2019</v>
      </c>
      <c r="K10" s="49">
        <v>2020</v>
      </c>
    </row>
    <row r="11" spans="1:13" ht="17.25" x14ac:dyDescent="0.3">
      <c r="A11" s="39" t="s">
        <v>70</v>
      </c>
      <c r="B11" s="40">
        <v>52929</v>
      </c>
      <c r="C11" s="40">
        <v>51140</v>
      </c>
      <c r="D11" s="40">
        <v>53601</v>
      </c>
      <c r="E11" s="40">
        <v>55511</v>
      </c>
      <c r="F11" s="59">
        <v>57139</v>
      </c>
      <c r="G11" s="40">
        <v>58417</v>
      </c>
      <c r="H11" s="52">
        <v>60008</v>
      </c>
      <c r="I11" s="52">
        <f>60189+416</f>
        <v>60605</v>
      </c>
      <c r="J11" s="52">
        <v>62046</v>
      </c>
      <c r="K11" s="82">
        <f>65406-1600</f>
        <v>63806</v>
      </c>
    </row>
    <row r="12" spans="1:13" ht="17.25" x14ac:dyDescent="0.3">
      <c r="A12" s="41" t="s">
        <v>71</v>
      </c>
      <c r="B12" s="40">
        <v>1399</v>
      </c>
      <c r="C12" s="40">
        <v>2509</v>
      </c>
      <c r="D12" s="40">
        <v>4016</v>
      </c>
      <c r="E12" s="40">
        <v>4385</v>
      </c>
      <c r="F12" s="59">
        <v>1984</v>
      </c>
      <c r="G12" s="40">
        <v>1600</v>
      </c>
      <c r="H12" s="5">
        <v>1598</v>
      </c>
      <c r="I12" s="52">
        <v>1624</v>
      </c>
      <c r="J12" s="52">
        <v>1604</v>
      </c>
      <c r="K12" s="82">
        <v>1600</v>
      </c>
    </row>
    <row r="13" spans="1:13" ht="17.25" x14ac:dyDescent="0.3">
      <c r="A13" s="42" t="s">
        <v>72</v>
      </c>
      <c r="B13" s="40">
        <v>26210</v>
      </c>
      <c r="C13" s="40">
        <v>21981</v>
      </c>
      <c r="D13" s="40">
        <v>18390</v>
      </c>
      <c r="E13" s="40">
        <v>18958</v>
      </c>
      <c r="F13" s="59">
        <v>20850</v>
      </c>
      <c r="G13" s="40">
        <v>17368</v>
      </c>
      <c r="H13" s="5">
        <v>18265</v>
      </c>
      <c r="I13" s="52">
        <v>22267</v>
      </c>
      <c r="J13" s="52">
        <f>22751+2880</f>
        <v>25631</v>
      </c>
      <c r="K13" s="82">
        <v>28635</v>
      </c>
    </row>
    <row r="14" spans="1:13" ht="17.25" x14ac:dyDescent="0.3">
      <c r="A14" s="46" t="s">
        <v>87</v>
      </c>
      <c r="B14" s="40">
        <v>14146</v>
      </c>
      <c r="C14" s="40">
        <v>10544</v>
      </c>
      <c r="D14" s="40">
        <v>21237</v>
      </c>
      <c r="E14" s="40">
        <v>19087</v>
      </c>
      <c r="F14" s="59">
        <v>26589</v>
      </c>
      <c r="G14" s="40">
        <v>31394</v>
      </c>
      <c r="H14" s="5">
        <v>34028</v>
      </c>
      <c r="I14" s="52">
        <v>39889</v>
      </c>
      <c r="J14" s="52">
        <v>38823</v>
      </c>
      <c r="K14" s="82">
        <v>42214</v>
      </c>
    </row>
    <row r="15" spans="1:13" s="33" customFormat="1" ht="22.5" customHeight="1" x14ac:dyDescent="0.2">
      <c r="A15" s="50" t="s">
        <v>73</v>
      </c>
      <c r="B15" s="51">
        <f>SUM(B11:B14)</f>
        <v>94684</v>
      </c>
      <c r="C15" s="51">
        <f t="shared" ref="C15:G15" si="2">SUM(C11:C14)</f>
        <v>86174</v>
      </c>
      <c r="D15" s="51">
        <f t="shared" si="2"/>
        <v>97244</v>
      </c>
      <c r="E15" s="51">
        <f t="shared" si="2"/>
        <v>97941</v>
      </c>
      <c r="F15" s="60">
        <f>SUM(F11:F14)</f>
        <v>106562</v>
      </c>
      <c r="G15" s="55">
        <f t="shared" si="2"/>
        <v>108779</v>
      </c>
      <c r="H15" s="64">
        <f>SUM(H11:H14)</f>
        <v>113899</v>
      </c>
      <c r="I15" s="64">
        <f>SUM(I11:I14)</f>
        <v>124385</v>
      </c>
      <c r="J15" s="64">
        <f>SUM(J11:J14)</f>
        <v>128104</v>
      </c>
      <c r="K15" s="64">
        <f>SUM(K11:K14)</f>
        <v>136255</v>
      </c>
    </row>
    <row r="16" spans="1:13" ht="17.25" x14ac:dyDescent="0.3">
      <c r="A16" s="38" t="s">
        <v>80</v>
      </c>
      <c r="B16" s="40">
        <f>B17/B15*100</f>
        <v>29.159097630011406</v>
      </c>
      <c r="C16" s="40">
        <f t="shared" ref="C16:H16" si="3">C17/C15*100</f>
        <v>28.4192447838095</v>
      </c>
      <c r="D16" s="40">
        <f t="shared" si="3"/>
        <v>23.041010242277157</v>
      </c>
      <c r="E16" s="40">
        <f t="shared" si="3"/>
        <v>23.833736637363312</v>
      </c>
      <c r="F16" s="59">
        <f>F17/F15*100</f>
        <v>21.427901127981833</v>
      </c>
      <c r="G16" s="40">
        <f t="shared" si="3"/>
        <v>17.437189163349544</v>
      </c>
      <c r="H16" s="40">
        <f t="shared" si="3"/>
        <v>17.439134671946199</v>
      </c>
      <c r="I16" s="40">
        <f>I17/I15*100</f>
        <v>19.207299915584677</v>
      </c>
      <c r="J16" s="40">
        <f>J17/J15*100</f>
        <v>21.260069943171171</v>
      </c>
      <c r="K16" s="40">
        <f>K17/K15*100</f>
        <v>22.19001137572933</v>
      </c>
    </row>
    <row r="17" spans="1:11" ht="17.25" x14ac:dyDescent="0.3">
      <c r="A17" s="47" t="s">
        <v>88</v>
      </c>
      <c r="B17" s="40">
        <f>B12+B13</f>
        <v>27609</v>
      </c>
      <c r="C17" s="40">
        <f t="shared" ref="C17:G17" si="4">C12+C13</f>
        <v>24490</v>
      </c>
      <c r="D17" s="40">
        <f t="shared" si="4"/>
        <v>22406</v>
      </c>
      <c r="E17" s="40">
        <f t="shared" si="4"/>
        <v>23343</v>
      </c>
      <c r="F17" s="59">
        <f>F12+F13</f>
        <v>22834</v>
      </c>
      <c r="G17" s="40">
        <f t="shared" si="4"/>
        <v>18968</v>
      </c>
      <c r="H17" s="52">
        <v>19863</v>
      </c>
      <c r="I17" s="52">
        <f>I13+I12</f>
        <v>23891</v>
      </c>
      <c r="J17" s="52">
        <f>J13+J12</f>
        <v>27235</v>
      </c>
      <c r="K17" s="52">
        <f>K13+K12</f>
        <v>30235</v>
      </c>
    </row>
    <row r="18" spans="1:11" ht="17.25" x14ac:dyDescent="0.3">
      <c r="A18" s="43" t="s">
        <v>85</v>
      </c>
      <c r="B18" s="40">
        <v>9711</v>
      </c>
      <c r="C18" s="40">
        <v>5248</v>
      </c>
      <c r="D18" s="40">
        <v>4618</v>
      </c>
      <c r="E18" s="40">
        <v>2507</v>
      </c>
      <c r="F18" s="59">
        <v>3098</v>
      </c>
      <c r="G18" s="40">
        <v>4614</v>
      </c>
      <c r="H18" s="52">
        <v>5384</v>
      </c>
      <c r="I18" s="52">
        <v>3032</v>
      </c>
      <c r="J18" s="52">
        <v>2948</v>
      </c>
      <c r="K18" s="83">
        <v>2741</v>
      </c>
    </row>
    <row r="19" spans="1:11" ht="15" x14ac:dyDescent="0.2">
      <c r="A19" s="44" t="s">
        <v>86</v>
      </c>
      <c r="B19" s="45">
        <f t="shared" ref="B19:H19" si="5">B18/B11</f>
        <v>0.18347219860567932</v>
      </c>
      <c r="C19" s="45">
        <f t="shared" si="5"/>
        <v>0.10262025811497849</v>
      </c>
      <c r="D19" s="45">
        <f t="shared" si="5"/>
        <v>8.6155109046473013E-2</v>
      </c>
      <c r="E19" s="45">
        <f t="shared" si="5"/>
        <v>4.5162220100520616E-2</v>
      </c>
      <c r="F19" s="61">
        <f t="shared" si="5"/>
        <v>5.4218659759533772E-2</v>
      </c>
      <c r="G19" s="45">
        <f t="shared" si="5"/>
        <v>7.898385743875927E-2</v>
      </c>
      <c r="H19" s="45">
        <f t="shared" si="5"/>
        <v>8.972137048393547E-2</v>
      </c>
      <c r="I19" s="45">
        <f t="shared" ref="I19:K19" si="6">I18/I11</f>
        <v>5.0028875505321341E-2</v>
      </c>
      <c r="J19" s="45">
        <f t="shared" si="6"/>
        <v>4.7513135415659352E-2</v>
      </c>
      <c r="K19" s="45">
        <f t="shared" si="6"/>
        <v>4.2958342475629248E-2</v>
      </c>
    </row>
    <row r="20" spans="1:11" x14ac:dyDescent="0.2">
      <c r="G20" s="5" t="s">
        <v>94</v>
      </c>
      <c r="H20" s="5"/>
      <c r="I20" s="5"/>
      <c r="J20" s="5"/>
    </row>
    <row r="21" spans="1:11" x14ac:dyDescent="0.2">
      <c r="B21" s="52">
        <f>B11+B12+B13</f>
        <v>80538</v>
      </c>
      <c r="C21" s="52">
        <f t="shared" ref="C21:I21" si="7">C11+C12+C13</f>
        <v>75630</v>
      </c>
      <c r="D21" s="52">
        <f t="shared" si="7"/>
        <v>76007</v>
      </c>
      <c r="E21" s="52">
        <f t="shared" si="7"/>
        <v>78854</v>
      </c>
      <c r="F21" s="62">
        <f>F11+F12+F13</f>
        <v>79973</v>
      </c>
      <c r="G21" s="56">
        <f t="shared" si="7"/>
        <v>77385</v>
      </c>
      <c r="H21" s="56">
        <f t="shared" si="7"/>
        <v>79871</v>
      </c>
      <c r="I21" s="56">
        <f t="shared" si="7"/>
        <v>84496</v>
      </c>
      <c r="J21" s="56">
        <f>J11+J12+J13</f>
        <v>89281</v>
      </c>
    </row>
    <row r="22" spans="1:11" x14ac:dyDescent="0.2">
      <c r="B22" s="5"/>
      <c r="C22" s="53">
        <f>((C21/B21)-1)*100</f>
        <v>-6.0940177307606369</v>
      </c>
      <c r="D22" s="53">
        <f t="shared" ref="D22:E22" si="8">((D21/C21)-1)*100</f>
        <v>0.49847943937590955</v>
      </c>
      <c r="E22" s="53">
        <f t="shared" si="8"/>
        <v>3.7457076321917748</v>
      </c>
      <c r="F22" s="63">
        <f>((F21/E21)-1)*100</f>
        <v>1.4190782965987747</v>
      </c>
      <c r="G22" s="53">
        <f t="shared" ref="G22:H22" si="9">((G21/F21)-1)*100</f>
        <v>-3.2360921811111276</v>
      </c>
      <c r="H22" s="53">
        <f t="shared" si="9"/>
        <v>3.2125088841506777</v>
      </c>
      <c r="I22" s="53">
        <f>((I21/G21)-1)*100</f>
        <v>9.1891193383730752</v>
      </c>
      <c r="J22" s="53">
        <f>((J21/H21)-1)*100</f>
        <v>11.781497664984798</v>
      </c>
    </row>
    <row r="23" spans="1:11" x14ac:dyDescent="0.2">
      <c r="C23">
        <v>1</v>
      </c>
      <c r="G23" s="66" t="s">
        <v>96</v>
      </c>
    </row>
    <row r="24" spans="1:11" x14ac:dyDescent="0.2">
      <c r="C24">
        <f>C23-C22</f>
        <v>7.0940177307606369</v>
      </c>
    </row>
    <row r="27" spans="1:11" x14ac:dyDescent="0.2">
      <c r="I27" s="65"/>
    </row>
  </sheetData>
  <mergeCells count="4">
    <mergeCell ref="A3:C3"/>
    <mergeCell ref="A4:C4"/>
    <mergeCell ref="A5:C5"/>
    <mergeCell ref="A7:C7"/>
  </mergeCells>
  <pageMargins left="0.7" right="0.7" top="0.75" bottom="0.75" header="0.3" footer="0.3"/>
  <pageSetup scale="59"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C02_001</vt:lpstr>
      <vt:lpstr>C02_002</vt:lpstr>
      <vt:lpstr>aux. medicion indic</vt:lpstr>
      <vt:lpstr>'C02_001'!Área_de_impresión</vt:lpstr>
      <vt:lpstr>'C02_002'!Área_de_impresión</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PwC</dc:creator>
  <cp:lastModifiedBy>luzcl</cp:lastModifiedBy>
  <cp:lastPrinted>2022-04-06T02:43:09Z</cp:lastPrinted>
  <dcterms:created xsi:type="dcterms:W3CDTF">2005-02-23T21:45:27Z</dcterms:created>
  <dcterms:modified xsi:type="dcterms:W3CDTF">2022-04-06T02:43:11Z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-1768233326</vt:i4>
  </property>
  <property fmtid="{D5CDD505-2E9C-101B-9397-08002B2CF9AE}" pid="3" name="_EmailSubject">
    <vt:lpwstr>DOCUMENTO FINAL </vt:lpwstr>
  </property>
  <property fmtid="{D5CDD505-2E9C-101B-9397-08002B2CF9AE}" pid="4" name="_AuthorEmail">
    <vt:lpwstr>MSerrano@mineducacion.gov.co</vt:lpwstr>
  </property>
  <property fmtid="{D5CDD505-2E9C-101B-9397-08002B2CF9AE}" pid="5" name="_AuthorEmailDisplayName">
    <vt:lpwstr>Martha Sofía Serrano Corredor</vt:lpwstr>
  </property>
  <property fmtid="{D5CDD505-2E9C-101B-9397-08002B2CF9AE}" pid="6" name="_ReviewingToolsShownOnce">
    <vt:lpwstr/>
  </property>
</Properties>
</file>